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9270"/>
  </bookViews>
  <sheets>
    <sheet name="Роспись расходов" sheetId="1" r:id="rId1"/>
  </sheets>
  <definedNames>
    <definedName name="_xlnm._FilterDatabase" localSheetId="0" hidden="1">'Роспись расходов'!$A$16:$K$17</definedName>
    <definedName name="BFT_Print_Titles" localSheetId="0">'Роспись расходов'!$16:$17</definedName>
    <definedName name="LAST_CELL" localSheetId="0">'Роспись расходов'!#REF!</definedName>
    <definedName name="_xlnm.Print_Area" localSheetId="0">'Роспись расходов'!$A$1:$H$387</definedName>
  </definedNames>
  <calcPr calcId="144525"/>
</workbook>
</file>

<file path=xl/calcChain.xml><?xml version="1.0" encoding="utf-8"?>
<calcChain xmlns="http://schemas.openxmlformats.org/spreadsheetml/2006/main">
  <c r="H382" i="1" l="1"/>
  <c r="G382" i="1"/>
  <c r="H380" i="1"/>
  <c r="G380" i="1"/>
  <c r="H377" i="1"/>
  <c r="G377" i="1"/>
  <c r="H375" i="1"/>
  <c r="G375" i="1"/>
  <c r="H374" i="1"/>
  <c r="G374" i="1"/>
  <c r="H372" i="1"/>
  <c r="G372" i="1"/>
  <c r="H370" i="1"/>
  <c r="G370" i="1"/>
  <c r="H368" i="1"/>
  <c r="G368" i="1"/>
  <c r="H367" i="1"/>
  <c r="G367" i="1"/>
  <c r="H365" i="1"/>
  <c r="G365" i="1"/>
  <c r="H364" i="1"/>
  <c r="G364" i="1"/>
  <c r="H363" i="1"/>
  <c r="G363" i="1"/>
  <c r="H361" i="1"/>
  <c r="G361" i="1"/>
  <c r="H359" i="1"/>
  <c r="G359" i="1"/>
  <c r="H357" i="1"/>
  <c r="G357" i="1"/>
  <c r="H355" i="1"/>
  <c r="G355" i="1"/>
  <c r="H353" i="1"/>
  <c r="G353" i="1"/>
  <c r="H351" i="1"/>
  <c r="G351" i="1"/>
  <c r="H349" i="1"/>
  <c r="G349" i="1"/>
  <c r="H347" i="1"/>
  <c r="G347" i="1"/>
  <c r="H345" i="1"/>
  <c r="G345" i="1"/>
  <c r="H341" i="1"/>
  <c r="G341" i="1"/>
  <c r="H338" i="1"/>
  <c r="G338" i="1"/>
  <c r="H336" i="1"/>
  <c r="G336" i="1"/>
  <c r="H335" i="1"/>
  <c r="G335" i="1"/>
  <c r="H333" i="1"/>
  <c r="G333" i="1"/>
  <c r="H331" i="1"/>
  <c r="G331" i="1"/>
  <c r="H329" i="1"/>
  <c r="G329" i="1"/>
  <c r="H327" i="1"/>
  <c r="G327" i="1"/>
  <c r="H326" i="1"/>
  <c r="G326" i="1"/>
  <c r="H324" i="1"/>
  <c r="G324" i="1"/>
  <c r="H322" i="1"/>
  <c r="G322" i="1"/>
  <c r="H320" i="1"/>
  <c r="G320" i="1"/>
  <c r="H318" i="1"/>
  <c r="G318" i="1"/>
  <c r="H316" i="1"/>
  <c r="G316" i="1"/>
  <c r="H314" i="1"/>
  <c r="G314" i="1"/>
  <c r="H312" i="1"/>
  <c r="G312" i="1"/>
  <c r="H310" i="1"/>
  <c r="G310" i="1"/>
  <c r="H308" i="1"/>
  <c r="G308" i="1"/>
  <c r="H306" i="1"/>
  <c r="G306" i="1"/>
  <c r="H304" i="1"/>
  <c r="G304" i="1"/>
  <c r="H302" i="1"/>
  <c r="G302" i="1"/>
  <c r="H300" i="1"/>
  <c r="G300" i="1"/>
  <c r="H298" i="1"/>
  <c r="G298" i="1"/>
  <c r="H296" i="1"/>
  <c r="G296" i="1"/>
  <c r="H294" i="1"/>
  <c r="G294" i="1"/>
  <c r="H292" i="1"/>
  <c r="G292" i="1"/>
  <c r="H290" i="1"/>
  <c r="G290" i="1"/>
  <c r="H288" i="1"/>
  <c r="G288" i="1"/>
  <c r="H286" i="1"/>
  <c r="G286" i="1"/>
  <c r="H283" i="1"/>
  <c r="G283" i="1"/>
  <c r="H282" i="1"/>
  <c r="G282" i="1"/>
  <c r="H280" i="1"/>
  <c r="G280" i="1"/>
  <c r="H278" i="1"/>
  <c r="G278" i="1"/>
  <c r="H276" i="1"/>
  <c r="G276" i="1"/>
  <c r="H274" i="1"/>
  <c r="G274" i="1"/>
  <c r="H272" i="1"/>
  <c r="G272" i="1"/>
  <c r="H270" i="1"/>
  <c r="G270" i="1"/>
  <c r="H268" i="1"/>
  <c r="G268" i="1"/>
  <c r="H267" i="1"/>
  <c r="G267" i="1"/>
  <c r="H266" i="1"/>
  <c r="G266" i="1"/>
  <c r="H265" i="1"/>
  <c r="G265" i="1"/>
  <c r="H263" i="1"/>
  <c r="G263" i="1"/>
  <c r="H262" i="1"/>
  <c r="G262" i="1"/>
  <c r="H261" i="1"/>
  <c r="G261" i="1"/>
  <c r="H257" i="1"/>
  <c r="G257" i="1"/>
  <c r="H252" i="1"/>
  <c r="G252" i="1"/>
  <c r="H250" i="1"/>
  <c r="G250" i="1"/>
  <c r="H249" i="1"/>
  <c r="G249" i="1"/>
  <c r="H247" i="1"/>
  <c r="G247" i="1"/>
  <c r="H245" i="1"/>
  <c r="G245" i="1"/>
  <c r="H242" i="1"/>
  <c r="G242" i="1"/>
  <c r="H240" i="1"/>
  <c r="G240" i="1"/>
  <c r="H237" i="1"/>
  <c r="G237" i="1"/>
  <c r="H236" i="1"/>
  <c r="G236" i="1"/>
  <c r="H235" i="1"/>
  <c r="G235" i="1"/>
  <c r="H233" i="1"/>
  <c r="G233" i="1"/>
  <c r="H230" i="1"/>
  <c r="G230" i="1"/>
  <c r="H229" i="1"/>
  <c r="G229" i="1"/>
  <c r="H228" i="1"/>
  <c r="G228" i="1"/>
  <c r="H227" i="1"/>
  <c r="G227" i="1"/>
  <c r="H224" i="1"/>
  <c r="G224" i="1"/>
  <c r="H220" i="1"/>
  <c r="G220" i="1"/>
  <c r="H219" i="1"/>
  <c r="G219" i="1"/>
  <c r="H218" i="1"/>
  <c r="G218" i="1"/>
  <c r="H217" i="1"/>
  <c r="G217" i="1"/>
  <c r="H215" i="1"/>
  <c r="G215" i="1"/>
  <c r="H214" i="1"/>
  <c r="G214" i="1"/>
  <c r="H213" i="1"/>
  <c r="G213" i="1"/>
  <c r="H211" i="1"/>
  <c r="G211" i="1"/>
  <c r="H210" i="1"/>
  <c r="G210" i="1"/>
  <c r="H209" i="1"/>
  <c r="G209" i="1"/>
  <c r="H207" i="1"/>
  <c r="G207" i="1"/>
  <c r="H206" i="1"/>
  <c r="G206" i="1"/>
  <c r="H205" i="1"/>
  <c r="G205" i="1"/>
  <c r="H200" i="1"/>
  <c r="G200" i="1"/>
  <c r="H196" i="1"/>
  <c r="G196" i="1"/>
  <c r="H195" i="1"/>
  <c r="G195" i="1"/>
  <c r="H194" i="1"/>
  <c r="G194" i="1"/>
  <c r="H193" i="1"/>
  <c r="G193" i="1"/>
  <c r="H190" i="1"/>
  <c r="G190" i="1"/>
  <c r="H189" i="1"/>
  <c r="G189" i="1"/>
  <c r="H185" i="1"/>
  <c r="G185" i="1"/>
  <c r="H184" i="1"/>
  <c r="G184" i="1"/>
  <c r="H183" i="1"/>
  <c r="G183" i="1"/>
  <c r="H182" i="1"/>
  <c r="G182" i="1"/>
  <c r="H180" i="1"/>
  <c r="G180" i="1"/>
  <c r="H179" i="1"/>
  <c r="G179" i="1"/>
  <c r="H178" i="1"/>
  <c r="G178" i="1"/>
  <c r="H175" i="1"/>
  <c r="G175" i="1"/>
  <c r="H170" i="1"/>
  <c r="G170" i="1"/>
  <c r="H169" i="1"/>
  <c r="G169" i="1"/>
  <c r="H166" i="1"/>
  <c r="G166" i="1"/>
  <c r="H165" i="1"/>
  <c r="G165" i="1"/>
  <c r="H164" i="1"/>
  <c r="G164" i="1"/>
  <c r="H163" i="1"/>
  <c r="G163" i="1"/>
  <c r="H161" i="1"/>
  <c r="G161" i="1"/>
  <c r="H158" i="1"/>
  <c r="G158" i="1"/>
  <c r="H156" i="1"/>
  <c r="G156" i="1"/>
  <c r="H155" i="1"/>
  <c r="G155" i="1"/>
  <c r="H154" i="1"/>
  <c r="G154" i="1"/>
  <c r="H152" i="1"/>
  <c r="G152" i="1"/>
  <c r="H150" i="1"/>
  <c r="G150" i="1"/>
  <c r="H148" i="1"/>
  <c r="G148" i="1"/>
  <c r="H146" i="1"/>
  <c r="G146" i="1"/>
  <c r="H144" i="1"/>
  <c r="G144" i="1"/>
  <c r="H142" i="1"/>
  <c r="G142" i="1"/>
  <c r="H141" i="1"/>
  <c r="G141" i="1"/>
  <c r="H139" i="1"/>
  <c r="G139" i="1"/>
  <c r="H138" i="1"/>
  <c r="G138" i="1"/>
  <c r="H137" i="1"/>
  <c r="G137" i="1"/>
  <c r="H135" i="1"/>
  <c r="G135" i="1"/>
  <c r="H134" i="1"/>
  <c r="G134" i="1"/>
  <c r="H133" i="1"/>
  <c r="G133" i="1"/>
  <c r="H131" i="1"/>
  <c r="G131" i="1"/>
  <c r="H130" i="1"/>
  <c r="G130" i="1"/>
  <c r="H128" i="1"/>
  <c r="G128" i="1"/>
  <c r="H127" i="1"/>
  <c r="G127" i="1"/>
  <c r="H126" i="1"/>
  <c r="G126" i="1"/>
  <c r="H124" i="1"/>
  <c r="G124" i="1"/>
  <c r="H122" i="1"/>
  <c r="G122" i="1"/>
  <c r="H121" i="1"/>
  <c r="G121" i="1"/>
  <c r="H120" i="1"/>
  <c r="G120" i="1"/>
  <c r="H116" i="1"/>
  <c r="G116" i="1"/>
  <c r="H114" i="1"/>
  <c r="G114" i="1"/>
  <c r="H113" i="1"/>
  <c r="G113" i="1"/>
  <c r="H111" i="1"/>
  <c r="G111" i="1"/>
  <c r="H109" i="1"/>
  <c r="G109" i="1"/>
  <c r="H107" i="1"/>
  <c r="G107" i="1"/>
  <c r="H106" i="1"/>
  <c r="G106" i="1"/>
  <c r="H104" i="1"/>
  <c r="G104" i="1"/>
  <c r="H102" i="1"/>
  <c r="G102" i="1"/>
  <c r="H100" i="1"/>
  <c r="G100" i="1"/>
  <c r="H99" i="1"/>
  <c r="G99" i="1"/>
  <c r="H97" i="1"/>
  <c r="G97" i="1"/>
  <c r="H95" i="1"/>
  <c r="G95" i="1"/>
  <c r="H94" i="1"/>
  <c r="G94" i="1"/>
  <c r="H93" i="1"/>
  <c r="G93" i="1"/>
  <c r="H91" i="1"/>
  <c r="G91" i="1"/>
  <c r="H89" i="1"/>
  <c r="G89" i="1"/>
  <c r="H86" i="1"/>
  <c r="G86" i="1"/>
  <c r="H84" i="1"/>
  <c r="G84" i="1"/>
  <c r="H83" i="1"/>
  <c r="G83" i="1"/>
  <c r="H81" i="1"/>
  <c r="G81" i="1"/>
  <c r="H79" i="1"/>
  <c r="G79" i="1"/>
  <c r="H77" i="1"/>
  <c r="G77" i="1"/>
  <c r="H75" i="1"/>
  <c r="G75" i="1"/>
  <c r="H74" i="1"/>
  <c r="G74" i="1"/>
  <c r="H72" i="1"/>
  <c r="G72" i="1"/>
  <c r="H71" i="1"/>
  <c r="G71" i="1"/>
  <c r="H68" i="1"/>
  <c r="G68" i="1"/>
  <c r="H67" i="1"/>
  <c r="G67" i="1"/>
  <c r="H65" i="1"/>
  <c r="G65" i="1"/>
  <c r="H64" i="1"/>
  <c r="H63" i="1" s="1"/>
  <c r="G64" i="1"/>
  <c r="G63" i="1"/>
  <c r="H61" i="1"/>
  <c r="G61" i="1"/>
  <c r="H59" i="1"/>
  <c r="G59" i="1"/>
  <c r="H57" i="1"/>
  <c r="G57" i="1"/>
  <c r="H55" i="1"/>
  <c r="G55" i="1"/>
  <c r="H53" i="1"/>
  <c r="G53" i="1"/>
  <c r="H49" i="1"/>
  <c r="G49" i="1"/>
  <c r="H44" i="1"/>
  <c r="G44" i="1"/>
  <c r="H41" i="1"/>
  <c r="G41" i="1"/>
  <c r="H38" i="1"/>
  <c r="G38" i="1"/>
  <c r="H36" i="1"/>
  <c r="G36" i="1"/>
  <c r="H35" i="1"/>
  <c r="G35" i="1"/>
  <c r="H33" i="1"/>
  <c r="G33" i="1"/>
  <c r="H32" i="1"/>
  <c r="G32" i="1"/>
  <c r="H30" i="1"/>
  <c r="G30" i="1"/>
  <c r="H27" i="1"/>
  <c r="G27" i="1"/>
  <c r="H21" i="1"/>
  <c r="H20" i="1" s="1"/>
  <c r="H19" i="1" s="1"/>
  <c r="G21" i="1"/>
  <c r="G20" i="1"/>
  <c r="G19" i="1"/>
  <c r="G18" i="1"/>
  <c r="G387" i="1" s="1"/>
  <c r="H18" i="1" l="1"/>
  <c r="H387" i="1" s="1"/>
</calcChain>
</file>

<file path=xl/sharedStrings.xml><?xml version="1.0" encoding="utf-8"?>
<sst xmlns="http://schemas.openxmlformats.org/spreadsheetml/2006/main" count="1934" uniqueCount="367">
  <si>
    <t>5</t>
  </si>
  <si>
    <t>1</t>
  </si>
  <si>
    <t>КБК</t>
  </si>
  <si>
    <t>9</t>
  </si>
  <si>
    <t>КВСР</t>
  </si>
  <si>
    <t>2</t>
  </si>
  <si>
    <t>Раздел</t>
  </si>
  <si>
    <t>3</t>
  </si>
  <si>
    <t>КФСР</t>
  </si>
  <si>
    <t>4</t>
  </si>
  <si>
    <t>КЦСР</t>
  </si>
  <si>
    <t>КВР</t>
  </si>
  <si>
    <t>6</t>
  </si>
  <si>
    <t>ГРБС</t>
  </si>
  <si>
    <t>к решению Совета депутатов муниципального образования</t>
  </si>
  <si>
    <t>Приложение № 8</t>
  </si>
  <si>
    <t>2026 год</t>
  </si>
  <si>
    <t>10</t>
  </si>
  <si>
    <t>и на плановый период 2026 и 2027 годов"</t>
  </si>
  <si>
    <t xml:space="preserve">от                                            № </t>
  </si>
  <si>
    <t>Распределение расходов бюджета по ведомственной классификации расходов РФ на 2026 и 2027 годы</t>
  </si>
  <si>
    <t>2027 год</t>
  </si>
  <si>
    <t>Муниципальное учреждение "Администрация муниципального образования "Ульяновский район" Ульяновской области"</t>
  </si>
  <si>
    <t>500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</si>
  <si>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</si>
  <si>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</si>
  <si>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</si>
  <si>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</si>
  <si>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Аппарат управления по мероприятиям в рамках непрограммных направлений деятельности</t>
  </si>
  <si>
    <t>1100020400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</si>
  <si>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</si>
  <si>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</si>
  <si>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</si>
  <si>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</si>
  <si>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</si>
  <si>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</si>
  <si>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Прочая закупка товаров, работ и услуг</t>
  </si>
  <si>
    <t>244</t>
  </si>
  <si>
    <t>Исполнение судебных актов Российской Федерации и мировых соглашений по возмещению причиненного вреда</t>
  </si>
  <si>
    <t>831</t>
  </si>
  <si>
    <t>Глава администрации</t>
  </si>
  <si>
    <t>1100020800</t>
  </si>
  <si>
    <t>Развитие и эксплуатация информационных систем и электронных сервисов по МП "Гражданское общество и государственная национальнаяполитика на территории МО "Ульяновский район" Ульяновской области"</t>
  </si>
  <si>
    <t>7040070050</t>
  </si>
  <si>
    <t>Резервные фонды</t>
  </si>
  <si>
    <t>0111</t>
  </si>
  <si>
    <t>Резервный фонд</t>
  </si>
  <si>
    <t>1100007005</t>
  </si>
  <si>
    <t>Резервные средства</t>
  </si>
  <si>
    <t>870</t>
  </si>
  <si>
    <t>Другие общегосударственные вопросы</t>
  </si>
  <si>
    <t>0113</t>
  </si>
  <si>
    <t>Учреждения по обеспечению хозяйственного обслуживания</t>
  </si>
  <si>
    <t>1100009300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</si>
  <si>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</si>
  <si>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</si>
  <si>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на хранение, комплектование, учет и использование архивных документов, относящихся к государственной собственности</t>
  </si>
  <si>
    <t>1100071320</t>
  </si>
  <si>
    <t>Прочие выплаты по обязательствам государства</t>
  </si>
  <si>
    <t>1100092305</t>
  </si>
  <si>
    <t>Пособия, компенсации и иные социальные выплаты гражданам, кроме публичных нормативных обязательств</t>
  </si>
  <si>
    <t>321</t>
  </si>
  <si>
    <t>Организация и обеспечение деятельности комиссии по делам несовершеннолетних и защите их прав в Ульяновской области</t>
  </si>
  <si>
    <t>1100071010</t>
  </si>
  <si>
    <t>Определение перечня должностных лиц органов местного самоуправления, уполномоченных составлять протоколы об отдельных административных правонарушениях, предусмотренных Кодексом Ульяновской области об административных правонарушениях</t>
  </si>
  <si>
    <t>1100071020</t>
  </si>
  <si>
    <t>На финансовое обеспечение расходных обязательств, связанных с проведением на территории Ульяновской области публичных мероприятий</t>
  </si>
  <si>
    <t>1100071030</t>
  </si>
  <si>
    <t>На финансовое обеспечение расходных обязательств, связанных с составлением (изменением) списков кандидатов в присяжные заседатели федеральных судов общей юрисдикции в РФ( в счет федеральных субвенций)</t>
  </si>
  <si>
    <t>1100051200</t>
  </si>
  <si>
    <t>Повышение инвестиционной привлекательности по МП "Развитие экономики на территории МО "Ульяновский район"</t>
  </si>
  <si>
    <t>6340063130</t>
  </si>
  <si>
    <t>Организация повышения профессионального уровня муниципальных служащих и работников по МП "Гражданское общество и государственная национальная политика на территории МО "Ульяновский район" Ульяновской области"</t>
  </si>
  <si>
    <t>7040070030</t>
  </si>
  <si>
    <t>Снижение уровня коррупции по МП "Гражданское общество и государственная национальная политика на территории МО "Ульяновский район" Ульяновской области"</t>
  </si>
  <si>
    <t>7040070040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</si>
  <si>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</si>
  <si>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</si>
  <si>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</si>
  <si>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</si>
  <si>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Комплексные меры по обеспечению общественного порядка, противодействию преступности и профилактике правонарушений по МП "Обеспечение правопорядка безопасности жизнедеятельности на территории МО "Ульяновский район" Ульяновской области"</t>
  </si>
  <si>
    <t>6840068210</t>
  </si>
  <si>
    <t>Национальная экономика</t>
  </si>
  <si>
    <t>04</t>
  </si>
  <si>
    <t>Водное хозяйство</t>
  </si>
  <si>
    <t>0406</t>
  </si>
  <si>
    <t>Выполнение работ по благоустройству родников по МП "Развитие жилищно-коммунального хозяйства в МО "Ульяновский район" Ульяновской области"</t>
  </si>
  <si>
    <t>38400S0050</t>
  </si>
  <si>
    <t>Транспорт</t>
  </si>
  <si>
    <t>0408</t>
  </si>
  <si>
    <t>Организация регулярных перевозок пассажиров и багажа автомобильным транспортом по регулярным тарифам по муниципальным маршрутам в рамках МП "Развитие транспортной системы на территории МО "Ульяновский район"Ульяновской области"</t>
  </si>
  <si>
    <t>52400S2370</t>
  </si>
  <si>
    <t>Дорожное хозяйство (дорожные фонды)</t>
  </si>
  <si>
    <t>0409</t>
  </si>
  <si>
    <t>Мероприятия, возникающие в связи с ремонтомдворовых территорий и социальных объектов, проездам к дворовым территориям многоквартирных домови социальным пунктам по МП "Развитие транспортной системы на территории МО "Ульяновский район" Ульяновской области"</t>
  </si>
  <si>
    <t>52400SД200</t>
  </si>
  <si>
    <t>Финансовое обеспечение расходных обязательств муниципального образования, возникающих при выполнении полномочий поселений, переданных для осуществления органам местного самоуправления в установленном порядке по МП "Развитие транспортной системы на территории МО "Ульяновский район" Ульяновской области"</t>
  </si>
  <si>
    <t>1100025306</t>
  </si>
  <si>
    <t>Иные межбюджетные трансферты</t>
  </si>
  <si>
    <t>540</t>
  </si>
  <si>
    <t>Приведение в нормативное состояние автомобильных дорог и искусственных сооружений по МП "Развитие транспортной системы на территории МО "Ульяновский район" Ульяновской области"</t>
  </si>
  <si>
    <t>52400S0604</t>
  </si>
  <si>
    <t>11000S0604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</si>
  <si>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</si>
  <si>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</si>
  <si>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Другие вопросы в области национальной экономики</t>
  </si>
  <si>
    <t>0412</t>
  </si>
  <si>
    <t>Развитие инфраструктуры поддержки малого предпринимательства по МП "Развитие экономики на территории МО "Ульяновский район"</t>
  </si>
  <si>
    <t>6340063110</t>
  </si>
  <si>
    <t>Субсидии (гранты в форме субсидий), не подлежащие казначейскому сопровождению</t>
  </si>
  <si>
    <t>633</t>
  </si>
  <si>
    <t>Реализация мероприятий по МП "Развитие агропромышленного комплекса на территории муниципального образования "Ульяновский район"</t>
  </si>
  <si>
    <t>6540065000</t>
  </si>
  <si>
    <t>Уплата иных платежей</t>
  </si>
  <si>
    <t>853</t>
  </si>
  <si>
    <t>Защита прав потребителей по МП "Развитие экономики на территории МО "Ульяновский район"</t>
  </si>
  <si>
    <t>6340063140</t>
  </si>
  <si>
    <t>Реализация мероприятий в области туризма по МП "Развитие культуры, туризма и сохранение объектов культурного наследия на территории муниципального образования "Ульяновский район"</t>
  </si>
  <si>
    <t>6440001400</t>
  </si>
  <si>
    <t>Жилищно-коммунальное хозяйство</t>
  </si>
  <si>
    <t>05</t>
  </si>
  <si>
    <t>Жилищное хозяйство</t>
  </si>
  <si>
    <t>0501</t>
  </si>
  <si>
    <t>Мероприятия в области жилищного хозяйства</t>
  </si>
  <si>
    <t>1100026002</t>
  </si>
  <si>
    <t>69400S9602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</si>
  <si>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</si>
  <si>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</si>
  <si>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Коммунальное хозяйство</t>
  </si>
  <si>
    <t>0502</t>
  </si>
  <si>
    <t>Прочие мероприятия в области коммунального хозяйства</t>
  </si>
  <si>
    <t>1100025105</t>
  </si>
  <si>
    <t>Закупка энергетических ресурсов</t>
  </si>
  <si>
    <t>247</t>
  </si>
  <si>
    <t>Мероприятия в области коммунального хозяйства по МП "Развитие жилищно-коммунального хозяйства в МО "Ульяновский район" Ульяновской области"</t>
  </si>
  <si>
    <t>3840038020</t>
  </si>
  <si>
    <t>Финансовое обеспечение расходных обязательств муниципального образования, возникающих при выполнении полномочий поселений, переданных для осуществления органам местного самоуправления в установленном порядке.</t>
  </si>
  <si>
    <t>0503</t>
  </si>
  <si>
    <t>Благоустройство</t>
  </si>
  <si>
    <t>Мероприятия в сфере организации отлова безнадзорных домашних животных</t>
  </si>
  <si>
    <t>1100071100</t>
  </si>
  <si>
    <t>Поддержка и развитие СО НКО по МП "Гражданское общество и государственная национальная политика на территории МО "Ульяновский район" Ульяновской области"</t>
  </si>
  <si>
    <t>7040070010</t>
  </si>
  <si>
    <t>Другие вопросы в области жилищно-коммунального хозяйства</t>
  </si>
  <si>
    <t>0505</t>
  </si>
  <si>
    <t xml:space="preserve">Строительство, реконструкция, ремонт объектов водоснабжения и водоотведения, подготовка проектной документации, включая погашение кредиторской задолженности по МП "Развитие жилищно - коммунального хозяйства в МО "Ульяновский район" Ульяновской области" </t>
  </si>
  <si>
    <t>38400S0500</t>
  </si>
  <si>
    <t>Распределение субвенций бюджетам муниципальных районов и городских округов Ульяновской области на финансовое обеспечение расходного обязательства, связанного с установлением нормативов потребления населением твердого топлива</t>
  </si>
  <si>
    <t>1100071110</t>
  </si>
  <si>
    <t>Охрана окружающей среды</t>
  </si>
  <si>
    <t>06</t>
  </si>
  <si>
    <t>Другие вопросы в области охраны окружающей среды</t>
  </si>
  <si>
    <t>0605</t>
  </si>
  <si>
    <t>Обустройство мест (площадок) накопления (в том числе раздельного накопления) твердых коммунальных отходов по МП "Развитие жилищно - коммунального хозяйства в МО "Ульяновский район" Ульяновской области"</t>
  </si>
  <si>
    <t>38400S0070</t>
  </si>
  <si>
    <t>Ликвидация мест несанкционированного размещения отходов</t>
  </si>
  <si>
    <t>1100009912</t>
  </si>
  <si>
    <t>Образование</t>
  </si>
  <si>
    <t>07</t>
  </si>
  <si>
    <t>Молодёжная политика</t>
  </si>
  <si>
    <t>0707</t>
  </si>
  <si>
    <t>Обеспечение реализации муниципальной программы "Реализация молодежной политики на территории МО "Ульяновский район" Ульяновской области"</t>
  </si>
  <si>
    <t>6740067020</t>
  </si>
  <si>
    <t>Другие вопросы в области образования</t>
  </si>
  <si>
    <t>0709</t>
  </si>
  <si>
    <t>Мероприятия для молодежи, направленные на патриотическое воспитание молодежи по МП "Реализация молодежной политики на территории МО "Ульяновский район" Ульяновской области"</t>
  </si>
  <si>
    <t>6740067010</t>
  </si>
  <si>
    <t>Культура, кинематография</t>
  </si>
  <si>
    <t>08</t>
  </si>
  <si>
    <t>Другие вопросы в области культуры, кинематографии</t>
  </si>
  <si>
    <t>0804</t>
  </si>
  <si>
    <t>Этнокультурное развитие народов по МП "Гражданское общество и государственная национальная политика на территории МО "Ульяновский район" Ульяновской области"</t>
  </si>
  <si>
    <t>7040070020</t>
  </si>
  <si>
    <t>Социальная политика</t>
  </si>
  <si>
    <t>Пенсионное обеспечение</t>
  </si>
  <si>
    <t>1001</t>
  </si>
  <si>
    <t>Доплата к пенсиям муниципальным служащимпо МП "Социальная помощь и защита населения на территории МО "Ульяновский район" Ульяновской области"</t>
  </si>
  <si>
    <t>6640066030</t>
  </si>
  <si>
    <t>Пособия, компенсации, меры социальной поддержки по публичным нормативным обязательствам</t>
  </si>
  <si>
    <t>313</t>
  </si>
  <si>
    <t>Социальное обеспечение населения</t>
  </si>
  <si>
    <t>1003</t>
  </si>
  <si>
    <t>Софинансирование мероприятий на осуществление работникам муниципальных учреждений муниципальных образований Ульяновской области единовременных социальных выплат на приобретение жилых помещений с привлечением средств ипотечных кредитов (займов)</t>
  </si>
  <si>
    <t>11000S0260</t>
  </si>
  <si>
    <t>Реализация мероприятий по обеспечению жильем молодых семей по МП "Реализация молодежной политики на территории МО "Ульяновский район" Ульяновской области"</t>
  </si>
  <si>
    <t>67202L4970</t>
  </si>
  <si>
    <t>Субсидии гражданам на приобретение жилья</t>
  </si>
  <si>
    <t>322</t>
  </si>
  <si>
    <t>Оказание материальной помощи беременным в виде компенсации транспортных расходов, дополнительного питания по МП "Социальная помощь и защита населения на территории МО "Ульяновский район"Ульяновской области"</t>
  </si>
  <si>
    <t>6640066020</t>
  </si>
  <si>
    <t>Оказание адресной помощи населению Ульяновского района по МП "Социальная помощь и защита населения на территории МО "Ульяновский район" Ульяновской области"</t>
  </si>
  <si>
    <t>6640066050</t>
  </si>
  <si>
    <t>Выплаты почетным гражданам Ульяновского района по МП "Социальная помощь и защита населения на территории МО "Ульяновский район" Ульяновской области"</t>
  </si>
  <si>
    <t>6640066040</t>
  </si>
  <si>
    <t>Мероприятия, направленные на укрепление общественного здоровья населения по МП "Социальная помощь и защита населения на территории МО "Ульяновский район" Ульяновской области"</t>
  </si>
  <si>
    <t>6640066010</t>
  </si>
  <si>
    <t>Физическая культура и спорт</t>
  </si>
  <si>
    <t>11</t>
  </si>
  <si>
    <t>Физическая культура</t>
  </si>
  <si>
    <t>1101</t>
  </si>
  <si>
    <t>Обеспечение реализации муниципальной программы "Развитие физической культуры и спорта в  МО "Ульяновский район" Ульяновской области"</t>
  </si>
  <si>
    <t>4040040010</t>
  </si>
  <si>
    <t>Массовый спорт</t>
  </si>
  <si>
    <t>1102</t>
  </si>
  <si>
    <t>Предоставление субсидий муниципальным бюджетным и автономным учреждениям, в целях финансового обеспечения выполнения ими муниципального задания, а также на иные цели по МП "Развитие физической культуры и спорта в МО "Ульяновский район" Ульяновской области"</t>
  </si>
  <si>
    <t>4040040030</t>
  </si>
  <si>
    <t xml:space="preserve">Реализация проекта "Всеобуч по плаванию" по МП "Развитие физической культуры и спорта в МО "Ульяновский район" Ульяновской области" </t>
  </si>
  <si>
    <t>40400S0170</t>
  </si>
  <si>
    <t>Муниципальное учреждение "Совет депутатов муниципального образования "Ульяновский район" Ульяновской области</t>
  </si>
  <si>
    <t>501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</si>
  <si>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</si>
  <si>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</si>
  <si>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</si>
  <si>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1100020300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</si>
  <si>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</si>
  <si>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</si>
  <si>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Аппарат управления по мероприятиям в рамках непрограммных направлений деятельности (депутат на платной основе)</t>
  </si>
  <si>
    <t>1100020401</t>
  </si>
  <si>
    <t>Контрольно-счетная палата МО "Ульяновский район"</t>
  </si>
  <si>
    <t>502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</si>
  <si>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</si>
  <si>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</si>
  <si>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Председатель контрольно-счетной комиссии МО "Ульяновский район"</t>
  </si>
  <si>
    <t>1100022500</t>
  </si>
  <si>
    <t>Муниципальное учреждение "Управление финансов муниципального образования "Ульяновский район"Ульяновской области"</t>
  </si>
  <si>
    <t>542</t>
  </si>
  <si>
    <t>Предоставление дотаций из местного бюджета на выравнивание бюджетной обеспеченности поселений по МП "Управление муниципальными финансами на территории муниципального образования "Ульяновский район" Ульяновской области"</t>
  </si>
  <si>
    <t>6240001030</t>
  </si>
  <si>
    <t>Обеспечение деятельности Управления финансов по МП "Управление муниципальными финансами на территории муниципального образования "Ульяновский район" Ульяновской области"</t>
  </si>
  <si>
    <t>6240082070</t>
  </si>
  <si>
    <t>Обслуживание государственного и муниципального долга</t>
  </si>
  <si>
    <t>13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</si>
  <si>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</si>
  <si>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</si>
  <si>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 муниципального бюджета МО "Ульяновский район" по МП "Управление муниципальными финансами МО " Ульяновский район"</t>
  </si>
  <si>
    <t>624006502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</si>
  <si>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</si>
  <si>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</si>
  <si>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</si>
  <si>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</si>
  <si>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</si>
  <si>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</si>
  <si>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 поселений из районного фонда финансовой поддержки</t>
  </si>
  <si>
    <t>Дотации на выравнивание бюджетной обеспеченности</t>
  </si>
  <si>
    <t>511</t>
  </si>
  <si>
    <t>Муниципальное учреждение "Комитет по управлению муниципальным имуществом и земельным отношениям муниципального образования "Ульяновский район" Ульяновской области"</t>
  </si>
  <si>
    <t>543</t>
  </si>
  <si>
    <t>Муниципальное учреждение "Отдел по делам культуры и организации досуга населения муниципального образования "Ульяновский район" Ульяновской области"</t>
  </si>
  <si>
    <t>558</t>
  </si>
  <si>
    <t>Дополнительное образование детей</t>
  </si>
  <si>
    <t>0703</t>
  </si>
  <si>
    <t>Предоставление субсидий  муниципальным бюджетным и автономным учреждениям, функции и полномочия учредителя которых осуществляет МУ "Отдел культуры" МО "Ульяновский район", в целях финансового обеспечения выполнения ими  муниципального задания, а так же на иные цели  (ДШИ)</t>
  </si>
  <si>
    <t>6440011000</t>
  </si>
  <si>
    <t>Субсидии бюджетным учреждениям на иные цели</t>
  </si>
  <si>
    <t>612</t>
  </si>
  <si>
    <t>Обеспечение развития и укрепления материально технической базы домов культуры в населенных пунктах с числом жителей до 50 тысяч человек по МП "Развитие культуры, туризма и сохранение объектов культурного наследия на территории муниципального образования "Ульяновский район"</t>
  </si>
  <si>
    <t>64401S0990</t>
  </si>
  <si>
    <t>Культура</t>
  </si>
  <si>
    <t>0801</t>
  </si>
  <si>
    <t>6440012000</t>
  </si>
  <si>
    <t xml:space="preserve">Комплектование книжных фондов библиотек муниципальных образований по МП "Развитие культуры, туризма и сохранение объектов культурного наследия на территории муниципального образования "Ульяновский район" </t>
  </si>
  <si>
    <t>64202L5191</t>
  </si>
  <si>
    <t xml:space="preserve">Предоставление субсидий муниципальным бюджетным и автономным учреждениям, функции и полномочия учредителя которых осуществляет МУ "Отдел культуры МО "Ульяновский район", в целях финансового обеспечения выполнения ими муниципального задания, а так же на иные цели (КДУ) по МП "Развитие культуры, туризма и сохранение объектов культурного наследия на территории муниципального образования "Ульяновский район" </t>
  </si>
  <si>
    <t>6440013000</t>
  </si>
  <si>
    <t>64202L4670</t>
  </si>
  <si>
    <t xml:space="preserve">Антитеррористическая защищенность объектов культуры и образования в сфере культуры по МП "Развитие культуры, туризма и сохранение объектов культурного наследия на территории муниципального образования "Ульяновский район" </t>
  </si>
  <si>
    <t>Предоставление мер социальной поддержки молодым специалистам, поступившим на работу в муниципальные учреждения, осуществляющие в качестве основного вида деятельности деятельность в сфере культуры и архивного дела по МП "Развитие культуры, туризма и сохранение объектов культурного наследия на территории муниципального образования "Ульяновский район"</t>
  </si>
  <si>
    <t>6440071230</t>
  </si>
  <si>
    <t>Обеспечение деятельности исполнительных органов (аппарат управления) по МП "Развитие культуры, туризма и сохранение объектов культурного наследия на территории муниципального образования "Ульяновский район"</t>
  </si>
  <si>
    <t>6440020400</t>
  </si>
  <si>
    <t>Обеспечение деятельности исполнительных органов (централизованная бухгалтерия) по МП "Развитие культуры, туризма и сохранение объектов культурного наследия на территории муниципального образования "Ульяновский район"</t>
  </si>
  <si>
    <t>6440020800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</si>
  <si>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</si>
  <si>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</si>
  <si>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</si>
  <si>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</si>
  <si>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Муниципальное учреждение "Управление образования муниципального образования "Ульяновский район" Ульяновской области"</t>
  </si>
  <si>
    <t>573</t>
  </si>
  <si>
    <t>Дошкольное образование</t>
  </si>
  <si>
    <t>0701</t>
  </si>
  <si>
    <t>Народный бюджет</t>
  </si>
  <si>
    <t>1100080111</t>
  </si>
  <si>
    <t>Создание условий для укрепления материально-технической базы, эффективного использования энергетических ресурсов,  выполнения текущего ремонта, а также информатизации</t>
  </si>
  <si>
    <t>2740010010</t>
  </si>
  <si>
    <t xml:space="preserve">Реализация мероприятий, направленных на обеспечение антитеррористической защищенности объектов (территорий) </t>
  </si>
  <si>
    <t>2740010020</t>
  </si>
  <si>
    <t>Реализация мероприятий, направленных на обеспечение противопожарной безопасности объектов (территорий)</t>
  </si>
  <si>
    <t>2740010030</t>
  </si>
  <si>
    <t>Реализация муниципального социального заказа на оказание муниципальных услуг в социальной сфере в общеобразовательных организациях, осуществляющих деятельность по дополнительным образовательным общеразвивающим программам</t>
  </si>
  <si>
    <t>2740010040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</si>
  <si>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</si>
  <si>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2740171190</t>
  </si>
  <si>
    <t>Обеспечение получения педагогическими работниками муниципальных образовательных организаций не реже чем один раз в три года дополнительного профессионального образования по профилю педагогической деятельности</t>
  </si>
  <si>
    <t>2740171200</t>
  </si>
  <si>
    <t>Общее образование</t>
  </si>
  <si>
    <t>0702</t>
  </si>
  <si>
    <t>2740020010</t>
  </si>
  <si>
    <t>2740020020</t>
  </si>
  <si>
    <t>2740020030</t>
  </si>
  <si>
    <t>2740020040</t>
  </si>
  <si>
    <t xml:space="preserve">Временное трудоустройство обучающихся общеобразовательных организаций во время летнего каникулярного периода (софинансирование) </t>
  </si>
  <si>
    <t>2740020050</t>
  </si>
  <si>
    <t>Реализация проекта развития муниципального образования Ульяновской области, подготовленного на основе местных инициатив граждан</t>
  </si>
  <si>
    <t>27300S0420</t>
  </si>
  <si>
    <t>Софинансирование расходных обязательств, связанных с реализацией мероприятий по обеспечению антитеррористической защищенности объектов (территорий) муниципальных образовательных организаций</t>
  </si>
  <si>
    <t>2740170980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</si>
  <si>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</si>
  <si>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2710250980</t>
  </si>
  <si>
    <t>2740030010</t>
  </si>
  <si>
    <t>2740030020</t>
  </si>
  <si>
    <t>2740030030</t>
  </si>
  <si>
    <t>2740030040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</si>
  <si>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а также обеспечением дополнительного образования в муниципальных общеобразовательных организациях</t>
  </si>
  <si>
    <t>2740171140</t>
  </si>
  <si>
    <t>Обеспечение бесплатно специальных учебников и учебных пособий, иной учебной литературы, а также услуг сурдопереводчиков и тифлосурдопереводчиков при получении обучающимися с ограниченными возможностями здоровья образования в муниципальных образовательных организациях</t>
  </si>
  <si>
    <t>2740171150</t>
  </si>
  <si>
    <t>Осуществление ежемесячной доплаты за наличие учёной степени кандидата наук или доктора наук педагогическим работникам муниципальных общеобразовательных организаций, имеющим учёную степень и замещающим (занимающим) в указанных общеобразовательных организациях штатные должности, предусмотренные квалификационными справочниками или профессиональными стандартами</t>
  </si>
  <si>
    <t>2740171160</t>
  </si>
  <si>
    <t>Обеспечение переданных органам местного самоуправления государственных полномочий Ульяновской области, связанных с осуществлением обучающимся 10-х (11-х) и 11-х (12-х) классов муниципальных общеобразовательных организаций ежемесячных денежных выплат</t>
  </si>
  <si>
    <t>2740171170</t>
  </si>
  <si>
    <t>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</si>
  <si>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27201L3030</t>
  </si>
  <si>
    <t>Абитуриенты, обучающиеся по образовательным программам профессионального образования получили ежемесячные денежные выплаты</t>
  </si>
  <si>
    <t>2740070060</t>
  </si>
  <si>
    <t xml:space="preserve">Обеспечение бесплатным горячим питанием обучающихся по образовательным программам начального общего образования в государственных образовательных организациях Ульяновской области и муниципальных образовательных </t>
  </si>
  <si>
    <t>27201L3040</t>
  </si>
  <si>
    <t>Реализация мероприятий по модернизации школьных систем образования</t>
  </si>
  <si>
    <t>27201L7500</t>
  </si>
  <si>
    <t>2740040010</t>
  </si>
  <si>
    <t>2740040020</t>
  </si>
  <si>
    <t>2740040030</t>
  </si>
  <si>
    <t>11,2</t>
  </si>
  <si>
    <t>Обеспечение реализации муниципального социального заказа на оказание муниципальных услуг в социальной сфере в организациях дополнительного образования, осуществляющих деятельность по дополнительным образовательным общеразвивающим программам</t>
  </si>
  <si>
    <t>2740040040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</si>
  <si>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</si>
  <si>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271ЕВ51790</t>
  </si>
  <si>
    <t>Реализация мероприятий, направленная на обеспечение деятельности аппарата Управления образования</t>
  </si>
  <si>
    <t>2740050400</t>
  </si>
  <si>
    <t xml:space="preserve">Реализация мероприятий, направленная на обеспечение деятельности технического отдела </t>
  </si>
  <si>
    <t>2740050200</t>
  </si>
  <si>
    <t>Обеспечение деятельности муниципального учреждения "Центр бухгалтерского учёта муниципального образования "Ульяновский район»</t>
  </si>
  <si>
    <t>2740060200</t>
  </si>
  <si>
    <t>Ежемесячная денежная выплата на обеспечение проезда детей-сирот и детей, оставшихся без попечения родителей, а также лиц из числа детей-сирот, оставшихся без попечения родителей, обучающихся в муниципальных образовательных учреждениях, на городском, пригородном, в сельской местности на внутрирайонном транспорте (кроме такси), а также проезда один раз в год к месту жительства и обратно к месту учёбы</t>
  </si>
  <si>
    <t>2740171040</t>
  </si>
  <si>
    <t>Ежемесячная выплата на содержание ребёнка опекуну (попечителю) и приёмной семье, а также по осуществлению выплаты вознаграждения, причитающемуся приёмному родителю</t>
  </si>
  <si>
    <t>2740171050</t>
  </si>
  <si>
    <t>Обеспечение осуществления государственных полномочий по предоставлению родителям (законным представителям) детей, посещающих муниципальные и частные образовательные организации, реализующие образовательную программу дошкольного образования, компенсации части внесённой в соответствующие образовательные организации родительской платы за присмотр и уход за детьми</t>
  </si>
  <si>
    <t>2740171220</t>
  </si>
  <si>
    <t>Обеспечение расходных обязательств, связанных с реализацией Закона Ульяновской области от 2 октября 2020 года № 103-ЗО «О правовом регулировании отдельных вопросов статуса молодых специалистов в Ульяновской области»</t>
  </si>
  <si>
    <t>2740171230</t>
  </si>
  <si>
    <t>Обеспечение оздоровления работников бюджетной сферы в Ульяновском районе, в том числе предоставление субсидий из областного бюджета бюджетам муниципальных образований в целях софинансирования расходных обязательств, возникающих  в связи с организацией деятельности по оздоровлению работников органов местного самоуправления, муниципальных органов и муниципальных учреждений муниципальных образований Ульяновской области, замещающих в них должности, не являющиеся муниципальными должностями или должностями муниципальной службы</t>
  </si>
  <si>
    <t>2740418110</t>
  </si>
  <si>
    <t xml:space="preserve">Приобретение продуктов питания для детей, посещающих образовательные организации и проживающие на территории МО "Ульяновский район" по МП "Социальная помощь и защита населения на территории МО "Ульяновский район" Ульяновской области" </t>
  </si>
  <si>
    <t>6640066060</t>
  </si>
  <si>
    <t>Охрана семьи и детства</t>
  </si>
  <si>
    <t>1004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</si>
  <si>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</si>
  <si>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</si>
  <si>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</si>
  <si>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</si>
  <si>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Реализация полномочий органов опеки и попечительства в отношении несовершеннолетних</t>
  </si>
  <si>
    <t>2740171060</t>
  </si>
  <si>
    <t>ВСЕГО</t>
  </si>
  <si>
    <t>"Ульяновский район" "О бюджете муниципального образования</t>
  </si>
  <si>
    <t>"Ульяновский район" Ульяновской области на 2025 год</t>
  </si>
  <si>
    <t>Переселение граждан, проживающих на территории МО "Ульяновский район" по МП "Формирование комфортной городской среды на территории МО "Ульяновский район"</t>
  </si>
  <si>
    <t>12000  Предоставление субсидий муниципальным бюджетным и автономным учреждениям, функции и полномочия учредителя которых осуществляет МУ "Отдел культуры МО "Ульяновский район", в целях финансового обеспечения выполнения ими муниципального задания, а так же на иные цели (библиотеки) по МП "Развитие культуры, туризма и сохранение объектов культурного наследия на территории муниципального образования "Ульяновский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</si>
</sst>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0.00000"/>
    <numFmt numFmtId="165" formatCode="#,##0.00000"/>
    <numFmt numFmtId="166" formatCode="#,##0.000"/>
    <numFmt numFmtId="167" formatCode="?"/>
    <numFmt numFmtId="168" formatCode="#,##0.0"/>
    <numFmt numFmtId="169" formatCode="_-* #,##0\ _₽_-;\-* #,##0\ _₽_-;_-* &quot;-&quot;??\ _₽_-;_-@_-"/>
  </numFmts>
  <fonts count="1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86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3" fillId="0" borderId="0" xfId="0" applyFont="1" applyBorder="1"/>
    <xf numFmtId="0" fontId="1" fillId="0" borderId="0" xfId="0" applyFont="1" applyBorder="1"/>
    <xf numFmtId="0" fontId="2" fillId="0" borderId="0" xfId="0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/>
    </xf>
    <xf numFmtId="0" fontId="4" fillId="0" borderId="0" xfId="0" applyFont="1" applyFill="1" applyAlignment="1">
      <alignment vertical="top"/>
    </xf>
    <xf numFmtId="0" fontId="0" fillId="0" borderId="0" xfId="0" applyFill="1" applyAlignment="1">
      <alignment horizontal="right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165" fontId="7" fillId="0" borderId="1" xfId="0" applyNumberFormat="1" applyFont="1" applyBorder="1" applyAlignment="1" applyProtection="1">
      <alignment horizontal="right" vertical="top" wrapText="1"/>
    </xf>
    <xf numFmtId="166" fontId="7" fillId="0" borderId="1" xfId="0" applyNumberFormat="1" applyFont="1" applyBorder="1" applyAlignment="1" applyProtection="1">
      <alignment horizontal="right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center" vertical="top" wrapText="1"/>
    </xf>
    <xf numFmtId="165" fontId="7" fillId="2" borderId="1" xfId="0" applyNumberFormat="1" applyFont="1" applyFill="1" applyBorder="1" applyAlignment="1" applyProtection="1">
      <alignment horizontal="right" vertical="top" wrapText="1"/>
    </xf>
    <xf numFmtId="4" fontId="7" fillId="2" borderId="1" xfId="0" applyNumberFormat="1" applyFont="1" applyFill="1" applyBorder="1" applyAlignment="1" applyProtection="1">
      <alignment horizontal="right" vertical="top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49" fontId="8" fillId="2" borderId="1" xfId="0" applyNumberFormat="1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165" fontId="8" fillId="2" borderId="1" xfId="0" applyNumberFormat="1" applyFont="1" applyFill="1" applyBorder="1" applyAlignment="1" applyProtection="1">
      <alignment horizontal="right" vertical="top" wrapText="1"/>
    </xf>
    <xf numFmtId="4" fontId="8" fillId="0" borderId="1" xfId="0" applyNumberFormat="1" applyFont="1" applyFill="1" applyBorder="1" applyAlignment="1" applyProtection="1">
      <alignment horizontal="right" vertical="top" wrapText="1"/>
    </xf>
    <xf numFmtId="166" fontId="8" fillId="0" borderId="1" xfId="0" applyNumberFormat="1" applyFont="1" applyBorder="1" applyAlignment="1" applyProtection="1">
      <alignment horizontal="righ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166" fontId="7" fillId="0" borderId="1" xfId="0" applyNumberFormat="1" applyFont="1" applyFill="1" applyBorder="1" applyAlignment="1" applyProtection="1">
      <alignment horizontal="right" vertical="top" wrapText="1"/>
    </xf>
    <xf numFmtId="49" fontId="8" fillId="0" borderId="1" xfId="0" applyNumberFormat="1" applyFont="1" applyFill="1" applyBorder="1" applyAlignment="1" applyProtection="1">
      <alignment horizontal="left" vertical="top" wrapText="1"/>
    </xf>
    <xf numFmtId="49" fontId="8" fillId="0" borderId="1" xfId="0" applyNumberFormat="1" applyFont="1" applyFill="1" applyBorder="1" applyAlignment="1" applyProtection="1">
      <alignment horizontal="center" vertical="top" wrapText="1"/>
    </xf>
    <xf numFmtId="166" fontId="8" fillId="0" borderId="1" xfId="0" applyNumberFormat="1" applyFont="1" applyFill="1" applyBorder="1" applyAlignment="1" applyProtection="1">
      <alignment horizontal="right" vertical="top" wrapText="1"/>
    </xf>
    <xf numFmtId="167" fontId="7" fillId="0" borderId="1" xfId="0" applyNumberFormat="1" applyFont="1" applyBorder="1" applyAlignment="1" applyProtection="1">
      <alignment horizontal="left" vertical="top" wrapText="1"/>
    </xf>
    <xf numFmtId="0" fontId="7" fillId="0" borderId="0" xfId="0" applyFont="1" applyAlignment="1">
      <alignment vertical="top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4" fontId="9" fillId="0" borderId="1" xfId="0" applyNumberFormat="1" applyFont="1" applyBorder="1" applyAlignment="1" applyProtection="1">
      <alignment horizontal="right" vertical="top" wrapText="1"/>
    </xf>
    <xf numFmtId="49" fontId="3" fillId="0" borderId="1" xfId="0" applyNumberFormat="1" applyFont="1" applyBorder="1" applyAlignment="1" applyProtection="1">
      <alignment horizontal="center" vertical="top" wrapText="1"/>
    </xf>
    <xf numFmtId="4" fontId="3" fillId="0" borderId="1" xfId="0" applyNumberFormat="1" applyFont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165" fontId="8" fillId="0" borderId="1" xfId="0" applyNumberFormat="1" applyFont="1" applyBorder="1" applyAlignment="1" applyProtection="1">
      <alignment horizontal="right" vertical="top" wrapText="1"/>
    </xf>
    <xf numFmtId="49" fontId="10" fillId="0" borderId="1" xfId="0" applyNumberFormat="1" applyFont="1" applyBorder="1" applyAlignment="1" applyProtection="1">
      <alignment horizontal="left" vertical="top" wrapText="1"/>
    </xf>
    <xf numFmtId="0" fontId="3" fillId="0" borderId="0" xfId="0" applyFont="1"/>
    <xf numFmtId="0" fontId="9" fillId="0" borderId="0" xfId="0" applyFont="1"/>
    <xf numFmtId="0" fontId="3" fillId="2" borderId="0" xfId="0" applyFont="1" applyFill="1"/>
    <xf numFmtId="0" fontId="2" fillId="0" borderId="0" xfId="0" applyFont="1"/>
    <xf numFmtId="49" fontId="9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5" fontId="9" fillId="0" borderId="1" xfId="0" applyNumberFormat="1" applyFont="1" applyBorder="1" applyAlignment="1" applyProtection="1">
      <alignment horizontal="right" vertical="top" wrapText="1"/>
    </xf>
    <xf numFmtId="2" fontId="9" fillId="0" borderId="1" xfId="0" applyNumberFormat="1" applyFont="1" applyBorder="1" applyAlignment="1" applyProtection="1">
      <alignment horizontal="right" vertical="top" wrapText="1"/>
    </xf>
    <xf numFmtId="2" fontId="3" fillId="0" borderId="1" xfId="0" applyNumberFormat="1" applyFont="1" applyBorder="1" applyAlignment="1" applyProtection="1">
      <alignment horizontal="right" vertical="top" wrapText="1"/>
    </xf>
    <xf numFmtId="166" fontId="9" fillId="0" borderId="1" xfId="0" applyNumberFormat="1" applyFont="1" applyBorder="1" applyAlignment="1" applyProtection="1">
      <alignment horizontal="right" vertical="top" wrapText="1"/>
    </xf>
    <xf numFmtId="166" fontId="3" fillId="0" borderId="1" xfId="0" applyNumberFormat="1" applyFont="1" applyBorder="1" applyAlignment="1" applyProtection="1">
      <alignment horizontal="right" vertical="top" wrapText="1"/>
    </xf>
    <xf numFmtId="49" fontId="9" fillId="2" borderId="1" xfId="0" applyNumberFormat="1" applyFont="1" applyFill="1" applyBorder="1" applyAlignment="1" applyProtection="1">
      <alignment horizontal="left" vertical="top" wrapText="1"/>
    </xf>
    <xf numFmtId="49" fontId="9" fillId="2" borderId="1" xfId="0" applyNumberFormat="1" applyFont="1" applyFill="1" applyBorder="1" applyAlignment="1" applyProtection="1">
      <alignment horizontal="center" vertical="top" wrapText="1"/>
    </xf>
    <xf numFmtId="4" fontId="9" fillId="2" borderId="1" xfId="0" applyNumberFormat="1" applyFont="1" applyFill="1" applyBorder="1" applyAlignment="1" applyProtection="1">
      <alignment horizontal="right" vertical="top" wrapText="1"/>
    </xf>
    <xf numFmtId="49" fontId="3" fillId="2" borderId="1" xfId="0" applyNumberFormat="1" applyFont="1" applyFill="1" applyBorder="1" applyAlignment="1" applyProtection="1">
      <alignment horizontal="left" vertical="top" wrapText="1"/>
    </xf>
    <xf numFmtId="49" fontId="3" fillId="2" borderId="1" xfId="0" applyNumberFormat="1" applyFont="1" applyFill="1" applyBorder="1" applyAlignment="1" applyProtection="1">
      <alignment horizontal="center" vertical="top" wrapText="1"/>
    </xf>
    <xf numFmtId="4" fontId="3" fillId="2" borderId="1" xfId="0" applyNumberFormat="1" applyFont="1" applyFill="1" applyBorder="1" applyAlignment="1" applyProtection="1">
      <alignment horizontal="right" vertical="top" wrapText="1"/>
    </xf>
    <xf numFmtId="0" fontId="9" fillId="2" borderId="1" xfId="0" applyNumberFormat="1" applyFont="1" applyFill="1" applyBorder="1" applyAlignment="1" applyProtection="1">
      <alignment horizontal="left" vertical="top" wrapText="1"/>
    </xf>
    <xf numFmtId="167" fontId="9" fillId="0" borderId="1" xfId="0" applyNumberFormat="1" applyFont="1" applyBorder="1" applyAlignment="1" applyProtection="1">
      <alignment horizontal="left" vertical="top" wrapText="1"/>
    </xf>
    <xf numFmtId="167" fontId="9" fillId="0" borderId="1" xfId="0" applyNumberFormat="1" applyFont="1" applyFill="1" applyBorder="1" applyAlignment="1" applyProtection="1">
      <alignment horizontal="left" vertical="top" wrapText="1"/>
    </xf>
    <xf numFmtId="165" fontId="3" fillId="2" borderId="1" xfId="0" applyNumberFormat="1" applyFont="1" applyFill="1" applyBorder="1" applyAlignment="1" applyProtection="1">
      <alignment horizontal="right" vertical="top" wrapText="1"/>
    </xf>
    <xf numFmtId="168" fontId="9" fillId="0" borderId="1" xfId="0" applyNumberFormat="1" applyFont="1" applyBorder="1" applyAlignment="1" applyProtection="1">
      <alignment horizontal="right" vertical="top" wrapText="1"/>
    </xf>
    <xf numFmtId="168" fontId="3" fillId="0" borderId="1" xfId="0" applyNumberFormat="1" applyFont="1" applyBorder="1" applyAlignment="1" applyProtection="1">
      <alignment horizontal="right" vertical="top" wrapText="1"/>
    </xf>
    <xf numFmtId="0" fontId="3" fillId="0" borderId="1" xfId="2" applyNumberFormat="1" applyFont="1" applyBorder="1" applyAlignment="1" applyProtection="1">
      <alignment horizontal="center" vertical="top" wrapText="1"/>
    </xf>
    <xf numFmtId="169" fontId="3" fillId="0" borderId="1" xfId="2" applyNumberFormat="1" applyFont="1" applyBorder="1" applyAlignment="1" applyProtection="1">
      <alignment vertical="top" wrapText="1"/>
    </xf>
    <xf numFmtId="168" fontId="3" fillId="0" borderId="1" xfId="3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165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7" xfId="0" applyFont="1" applyBorder="1" applyAlignment="1" applyProtection="1">
      <alignment horizontal="left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 2" xfId="1"/>
    <cellStyle name="Процентный" xfId="3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7"/>
  <sheetViews>
    <sheetView tabSelected="1" view="pageBreakPreview" topLeftCell="A370" zoomScale="60" zoomScaleNormal="100" workbookViewId="0">
      <selection activeCell="P380" sqref="O380:P380"/>
    </sheetView>
  </sheetViews>
  <sheetFormatPr defaultColWidth="9.140625" defaultRowHeight="12.75" customHeight="1" x14ac:dyDescent="0.2"/>
  <cols>
    <col min="1" max="1" width="40.7109375" style="1" customWidth="1"/>
    <col min="2" max="4" width="10.7109375" style="1" customWidth="1"/>
    <col min="5" max="5" width="16.5703125" style="1" customWidth="1"/>
    <col min="6" max="6" width="7.7109375" style="1" customWidth="1"/>
    <col min="7" max="7" width="16.5703125" style="1" customWidth="1"/>
    <col min="8" max="8" width="18.140625" style="1" customWidth="1"/>
    <col min="9" max="9" width="12.85546875" style="1" customWidth="1"/>
    <col min="10" max="10" width="15.42578125" style="1" customWidth="1"/>
    <col min="11" max="16384" width="9.140625" style="1"/>
  </cols>
  <sheetData>
    <row r="1" spans="1:8" s="8" customFormat="1" x14ac:dyDescent="0.2">
      <c r="A1" s="4"/>
      <c r="B1" s="5"/>
      <c r="C1" s="6"/>
      <c r="D1" s="6"/>
      <c r="E1" s="6"/>
      <c r="F1" s="6"/>
      <c r="G1" s="7"/>
    </row>
    <row r="2" spans="1:8" s="8" customFormat="1" x14ac:dyDescent="0.2">
      <c r="A2" s="78" t="s">
        <v>15</v>
      </c>
      <c r="B2" s="78"/>
      <c r="C2" s="78"/>
      <c r="D2" s="78"/>
      <c r="E2" s="78"/>
      <c r="F2" s="78"/>
      <c r="G2" s="78"/>
      <c r="H2" s="78"/>
    </row>
    <row r="3" spans="1:8" s="8" customFormat="1" x14ac:dyDescent="0.2">
      <c r="A3" s="78" t="s">
        <v>14</v>
      </c>
      <c r="B3" s="78"/>
      <c r="C3" s="78"/>
      <c r="D3" s="78"/>
      <c r="E3" s="78"/>
      <c r="F3" s="78"/>
      <c r="G3" s="78"/>
      <c r="H3" s="78"/>
    </row>
    <row r="4" spans="1:8" s="8" customFormat="1" x14ac:dyDescent="0.2">
      <c r="A4" s="78" t="s">
        <v>363</v>
      </c>
      <c r="B4" s="78"/>
      <c r="C4" s="78"/>
      <c r="D4" s="78"/>
      <c r="E4" s="78"/>
      <c r="F4" s="78"/>
      <c r="G4" s="78"/>
      <c r="H4" s="78"/>
    </row>
    <row r="5" spans="1:8" s="8" customFormat="1" x14ac:dyDescent="0.2">
      <c r="A5" s="78" t="s">
        <v>364</v>
      </c>
      <c r="B5" s="78"/>
      <c r="C5" s="78"/>
      <c r="D5" s="78"/>
      <c r="E5" s="78"/>
      <c r="F5" s="78"/>
      <c r="G5" s="78"/>
      <c r="H5" s="78"/>
    </row>
    <row r="6" spans="1:8" s="8" customFormat="1" x14ac:dyDescent="0.2">
      <c r="A6" s="78" t="s">
        <v>18</v>
      </c>
      <c r="B6" s="78"/>
      <c r="C6" s="78"/>
      <c r="D6" s="78"/>
      <c r="E6" s="78"/>
      <c r="F6" s="78"/>
      <c r="G6" s="78"/>
      <c r="H6" s="78"/>
    </row>
    <row r="7" spans="1:8" s="8" customFormat="1" ht="12.75" customHeight="1" x14ac:dyDescent="0.2">
      <c r="A7" s="78" t="s">
        <v>19</v>
      </c>
      <c r="B7" s="78"/>
      <c r="C7" s="78"/>
      <c r="D7" s="78"/>
      <c r="E7" s="78"/>
      <c r="F7" s="78"/>
      <c r="G7" s="78"/>
      <c r="H7" s="78"/>
    </row>
    <row r="8" spans="1:8" s="8" customFormat="1" ht="12.75" customHeight="1" x14ac:dyDescent="0.2">
      <c r="A8" s="12"/>
      <c r="B8" s="13"/>
      <c r="C8" s="13"/>
      <c r="D8" s="13"/>
      <c r="E8" s="13"/>
      <c r="F8" s="13"/>
      <c r="G8" s="7"/>
    </row>
    <row r="9" spans="1:8" s="8" customFormat="1" ht="12.75" customHeight="1" x14ac:dyDescent="0.2">
      <c r="A9" s="12"/>
      <c r="B9" s="13"/>
      <c r="C9" s="13"/>
      <c r="D9" s="13"/>
      <c r="E9" s="13"/>
      <c r="F9" s="13"/>
      <c r="G9" s="7"/>
    </row>
    <row r="10" spans="1:8" s="8" customFormat="1" ht="12.75" customHeight="1" x14ac:dyDescent="0.2">
      <c r="A10" s="12"/>
      <c r="B10" s="13"/>
      <c r="C10" s="13"/>
      <c r="D10" s="13"/>
      <c r="E10" s="13"/>
      <c r="F10" s="13"/>
      <c r="G10" s="7"/>
    </row>
    <row r="11" spans="1:8" s="8" customFormat="1" ht="19.899999999999999" customHeight="1" x14ac:dyDescent="0.2">
      <c r="A11" s="12"/>
      <c r="B11" s="13"/>
      <c r="C11" s="13"/>
      <c r="D11" s="13"/>
      <c r="E11" s="13"/>
      <c r="F11" s="13"/>
      <c r="G11" s="7"/>
    </row>
    <row r="12" spans="1:8" s="8" customFormat="1" ht="18.75" customHeight="1" x14ac:dyDescent="0.3">
      <c r="A12" s="85" t="s">
        <v>20</v>
      </c>
      <c r="B12" s="85"/>
      <c r="C12" s="85"/>
      <c r="D12" s="85"/>
      <c r="E12" s="85"/>
      <c r="F12" s="85"/>
      <c r="G12" s="85"/>
      <c r="H12" s="85"/>
    </row>
    <row r="13" spans="1:8" s="8" customFormat="1" x14ac:dyDescent="0.2">
      <c r="A13" s="7"/>
      <c r="B13" s="9"/>
      <c r="C13" s="9"/>
      <c r="D13" s="9"/>
      <c r="E13" s="9"/>
      <c r="F13" s="9"/>
      <c r="G13" s="7"/>
    </row>
    <row r="14" spans="1:8" s="8" customFormat="1" ht="13.5" customHeight="1" x14ac:dyDescent="0.2">
      <c r="A14" s="79"/>
      <c r="B14" s="79"/>
      <c r="C14" s="11"/>
      <c r="D14" s="7"/>
      <c r="E14" s="7"/>
      <c r="F14" s="7"/>
      <c r="G14" s="7"/>
    </row>
    <row r="15" spans="1:8" x14ac:dyDescent="0.2">
      <c r="A15" s="80" t="s">
        <v>13</v>
      </c>
      <c r="B15" s="82" t="s">
        <v>2</v>
      </c>
      <c r="C15" s="83"/>
      <c r="D15" s="83"/>
      <c r="E15" s="83"/>
      <c r="F15" s="84"/>
      <c r="G15" s="76" t="s">
        <v>16</v>
      </c>
      <c r="H15" s="76" t="s">
        <v>21</v>
      </c>
    </row>
    <row r="16" spans="1:8" x14ac:dyDescent="0.2">
      <c r="A16" s="81"/>
      <c r="B16" s="10" t="s">
        <v>4</v>
      </c>
      <c r="C16" s="10" t="s">
        <v>6</v>
      </c>
      <c r="D16" s="10" t="s">
        <v>8</v>
      </c>
      <c r="E16" s="10" t="s">
        <v>10</v>
      </c>
      <c r="F16" s="10" t="s">
        <v>11</v>
      </c>
      <c r="G16" s="77"/>
      <c r="H16" s="77"/>
    </row>
    <row r="17" spans="1:8" x14ac:dyDescent="0.2">
      <c r="A17" s="2" t="s">
        <v>1</v>
      </c>
      <c r="B17" s="2" t="s">
        <v>5</v>
      </c>
      <c r="C17" s="2" t="s">
        <v>7</v>
      </c>
      <c r="D17" s="2" t="s">
        <v>9</v>
      </c>
      <c r="E17" s="2" t="s">
        <v>0</v>
      </c>
      <c r="F17" s="2" t="s">
        <v>12</v>
      </c>
      <c r="G17" s="3" t="s">
        <v>3</v>
      </c>
      <c r="H17" s="3" t="s">
        <v>17</v>
      </c>
    </row>
    <row r="18" spans="1:8" s="47" customFormat="1" ht="40.5" customHeight="1" x14ac:dyDescent="0.2">
      <c r="A18" s="14" t="s">
        <v>22</v>
      </c>
      <c r="B18" s="15" t="s">
        <v>23</v>
      </c>
      <c r="C18" s="15"/>
      <c r="D18" s="15"/>
      <c r="E18" s="15"/>
      <c r="F18" s="15"/>
      <c r="G18" s="16">
        <f>G19+G63+G93+G120+G126+G133+G137+G154+G67</f>
        <v>157274.11079000001</v>
      </c>
      <c r="H18" s="16">
        <f>H19+H63+H93+H120+H126+H133+H137+H154+H67</f>
        <v>195801.72745000001</v>
      </c>
    </row>
    <row r="19" spans="1:8" s="47" customFormat="1" ht="13.5" x14ac:dyDescent="0.2">
      <c r="A19" s="14" t="s">
        <v>24</v>
      </c>
      <c r="B19" s="15" t="s">
        <v>23</v>
      </c>
      <c r="C19" s="15" t="s">
        <v>25</v>
      </c>
      <c r="D19" s="15"/>
      <c r="E19" s="15"/>
      <c r="F19" s="15"/>
      <c r="G19" s="17">
        <f t="shared" ref="G19:H19" si="0">G20+G32+G35</f>
        <v>57714.947</v>
      </c>
      <c r="H19" s="17">
        <f t="shared" si="0"/>
        <v>65724.546999999991</v>
      </c>
    </row>
    <row r="20" spans="1:8" s="47" customFormat="1" ht="67.5" x14ac:dyDescent="0.2">
      <c r="A20" s="14" t="s">
        <v>26</v>
      </c>
      <c r="B20" s="15" t="s">
        <v>23</v>
      </c>
      <c r="C20" s="15" t="s">
        <v>25</v>
      </c>
      <c r="D20" s="15" t="s">
        <v>27</v>
      </c>
      <c r="E20" s="15"/>
      <c r="F20" s="15"/>
      <c r="G20" s="18">
        <f>G21+G27+G30</f>
        <v>30200.7</v>
      </c>
      <c r="H20" s="18">
        <f>H21+H27+H30</f>
        <v>34200.699999999997</v>
      </c>
    </row>
    <row r="21" spans="1:8" s="47" customFormat="1" ht="40.5" x14ac:dyDescent="0.2">
      <c r="A21" s="14" t="s">
        <v>28</v>
      </c>
      <c r="B21" s="15" t="s">
        <v>23</v>
      </c>
      <c r="C21" s="15" t="s">
        <v>25</v>
      </c>
      <c r="D21" s="15" t="s">
        <v>27</v>
      </c>
      <c r="E21" s="15" t="s">
        <v>29</v>
      </c>
      <c r="F21" s="15"/>
      <c r="G21" s="18">
        <f t="shared" ref="G21:H21" si="1">G22+G23+G24+G25+G26</f>
        <v>27417.8</v>
      </c>
      <c r="H21" s="18">
        <f t="shared" si="1"/>
        <v>31417.8</v>
      </c>
    </row>
    <row r="22" spans="1:8" s="47" customFormat="1" ht="25.5" x14ac:dyDescent="0.2">
      <c r="A22" s="19" t="s">
        <v>30</v>
      </c>
      <c r="B22" s="20" t="s">
        <v>23</v>
      </c>
      <c r="C22" s="20" t="s">
        <v>25</v>
      </c>
      <c r="D22" s="20" t="s">
        <v>27</v>
      </c>
      <c r="E22" s="20" t="s">
        <v>29</v>
      </c>
      <c r="F22" s="20" t="s">
        <v>31</v>
      </c>
      <c r="G22" s="21">
        <v>20604.3</v>
      </c>
      <c r="H22" s="21">
        <v>23604.3</v>
      </c>
    </row>
    <row r="23" spans="1:8" s="47" customFormat="1" ht="38.25" x14ac:dyDescent="0.2">
      <c r="A23" s="19" t="s">
        <v>32</v>
      </c>
      <c r="B23" s="20" t="s">
        <v>23</v>
      </c>
      <c r="C23" s="20" t="s">
        <v>25</v>
      </c>
      <c r="D23" s="20" t="s">
        <v>27</v>
      </c>
      <c r="E23" s="20" t="s">
        <v>29</v>
      </c>
      <c r="F23" s="20" t="s">
        <v>33</v>
      </c>
      <c r="G23" s="21">
        <v>20</v>
      </c>
      <c r="H23" s="21">
        <v>20</v>
      </c>
    </row>
    <row r="24" spans="1:8" s="47" customFormat="1" ht="51" x14ac:dyDescent="0.2">
      <c r="A24" s="19" t="s">
        <v>34</v>
      </c>
      <c r="B24" s="20" t="s">
        <v>23</v>
      </c>
      <c r="C24" s="20" t="s">
        <v>25</v>
      </c>
      <c r="D24" s="20" t="s">
        <v>27</v>
      </c>
      <c r="E24" s="20" t="s">
        <v>29</v>
      </c>
      <c r="F24" s="20" t="s">
        <v>35</v>
      </c>
      <c r="G24" s="21">
        <v>6128.5</v>
      </c>
      <c r="H24" s="21">
        <v>7128.5</v>
      </c>
    </row>
    <row r="25" spans="1:8" s="47" customFormat="1" x14ac:dyDescent="0.2">
      <c r="A25" s="19" t="s">
        <v>36</v>
      </c>
      <c r="B25" s="20" t="s">
        <v>23</v>
      </c>
      <c r="C25" s="20" t="s">
        <v>25</v>
      </c>
      <c r="D25" s="20" t="s">
        <v>27</v>
      </c>
      <c r="E25" s="20" t="s">
        <v>29</v>
      </c>
      <c r="F25" s="20" t="s">
        <v>37</v>
      </c>
      <c r="G25" s="21">
        <v>625</v>
      </c>
      <c r="H25" s="21">
        <v>625</v>
      </c>
    </row>
    <row r="26" spans="1:8" s="47" customFormat="1" ht="38.25" x14ac:dyDescent="0.2">
      <c r="A26" s="19" t="s">
        <v>38</v>
      </c>
      <c r="B26" s="20" t="s">
        <v>23</v>
      </c>
      <c r="C26" s="20" t="s">
        <v>25</v>
      </c>
      <c r="D26" s="20" t="s">
        <v>27</v>
      </c>
      <c r="E26" s="20" t="s">
        <v>29</v>
      </c>
      <c r="F26" s="20" t="s">
        <v>39</v>
      </c>
      <c r="G26" s="21">
        <v>40</v>
      </c>
      <c r="H26" s="21">
        <v>40</v>
      </c>
    </row>
    <row r="27" spans="1:8" s="47" customFormat="1" ht="13.5" x14ac:dyDescent="0.2">
      <c r="A27" s="14" t="s">
        <v>40</v>
      </c>
      <c r="B27" s="15" t="s">
        <v>23</v>
      </c>
      <c r="C27" s="15" t="s">
        <v>25</v>
      </c>
      <c r="D27" s="15" t="s">
        <v>27</v>
      </c>
      <c r="E27" s="15" t="s">
        <v>41</v>
      </c>
      <c r="F27" s="15"/>
      <c r="G27" s="18">
        <f t="shared" ref="G27:H27" si="2">G28+G29</f>
        <v>1832.1999999999998</v>
      </c>
      <c r="H27" s="18">
        <f t="shared" si="2"/>
        <v>1832.1999999999998</v>
      </c>
    </row>
    <row r="28" spans="1:8" s="47" customFormat="1" ht="25.5" x14ac:dyDescent="0.2">
      <c r="A28" s="19" t="s">
        <v>30</v>
      </c>
      <c r="B28" s="20" t="s">
        <v>23</v>
      </c>
      <c r="C28" s="20" t="s">
        <v>25</v>
      </c>
      <c r="D28" s="20" t="s">
        <v>27</v>
      </c>
      <c r="E28" s="20" t="s">
        <v>41</v>
      </c>
      <c r="F28" s="20" t="s">
        <v>31</v>
      </c>
      <c r="G28" s="21">
        <v>1407.8</v>
      </c>
      <c r="H28" s="21">
        <v>1407.8</v>
      </c>
    </row>
    <row r="29" spans="1:8" s="47" customFormat="1" ht="51" x14ac:dyDescent="0.2">
      <c r="A29" s="19" t="s">
        <v>34</v>
      </c>
      <c r="B29" s="20" t="s">
        <v>23</v>
      </c>
      <c r="C29" s="20" t="s">
        <v>25</v>
      </c>
      <c r="D29" s="20" t="s">
        <v>27</v>
      </c>
      <c r="E29" s="20" t="s">
        <v>41</v>
      </c>
      <c r="F29" s="20" t="s">
        <v>35</v>
      </c>
      <c r="G29" s="21">
        <v>424.4</v>
      </c>
      <c r="H29" s="21">
        <v>424.4</v>
      </c>
    </row>
    <row r="30" spans="1:8" s="47" customFormat="1" ht="67.5" x14ac:dyDescent="0.2">
      <c r="A30" s="14" t="s">
        <v>42</v>
      </c>
      <c r="B30" s="15" t="s">
        <v>23</v>
      </c>
      <c r="C30" s="15" t="s">
        <v>25</v>
      </c>
      <c r="D30" s="15" t="s">
        <v>27</v>
      </c>
      <c r="E30" s="15" t="s">
        <v>43</v>
      </c>
      <c r="F30" s="15"/>
      <c r="G30" s="18">
        <f t="shared" ref="G30:H30" si="3">G31</f>
        <v>950.7</v>
      </c>
      <c r="H30" s="18">
        <f t="shared" si="3"/>
        <v>950.7</v>
      </c>
    </row>
    <row r="31" spans="1:8" s="47" customFormat="1" x14ac:dyDescent="0.2">
      <c r="A31" s="19" t="s">
        <v>36</v>
      </c>
      <c r="B31" s="20" t="s">
        <v>23</v>
      </c>
      <c r="C31" s="20" t="s">
        <v>25</v>
      </c>
      <c r="D31" s="20" t="s">
        <v>27</v>
      </c>
      <c r="E31" s="20" t="s">
        <v>43</v>
      </c>
      <c r="F31" s="20" t="s">
        <v>37</v>
      </c>
      <c r="G31" s="21">
        <v>950.7</v>
      </c>
      <c r="H31" s="21">
        <v>950.7</v>
      </c>
    </row>
    <row r="32" spans="1:8" s="47" customFormat="1" ht="13.5" x14ac:dyDescent="0.2">
      <c r="A32" s="14" t="s">
        <v>44</v>
      </c>
      <c r="B32" s="15" t="s">
        <v>23</v>
      </c>
      <c r="C32" s="15" t="s">
        <v>25</v>
      </c>
      <c r="D32" s="15" t="s">
        <v>45</v>
      </c>
      <c r="E32" s="15"/>
      <c r="F32" s="15"/>
      <c r="G32" s="18">
        <f t="shared" ref="G32:H33" si="4">G33</f>
        <v>150</v>
      </c>
      <c r="H32" s="18">
        <f t="shared" si="4"/>
        <v>150</v>
      </c>
    </row>
    <row r="33" spans="1:8" s="47" customFormat="1" ht="13.5" x14ac:dyDescent="0.2">
      <c r="A33" s="14" t="s">
        <v>46</v>
      </c>
      <c r="B33" s="15" t="s">
        <v>23</v>
      </c>
      <c r="C33" s="15" t="s">
        <v>25</v>
      </c>
      <c r="D33" s="15" t="s">
        <v>45</v>
      </c>
      <c r="E33" s="15" t="s">
        <v>47</v>
      </c>
      <c r="F33" s="15"/>
      <c r="G33" s="18">
        <f t="shared" si="4"/>
        <v>150</v>
      </c>
      <c r="H33" s="18">
        <f t="shared" si="4"/>
        <v>150</v>
      </c>
    </row>
    <row r="34" spans="1:8" s="47" customFormat="1" x14ac:dyDescent="0.2">
      <c r="A34" s="19" t="s">
        <v>48</v>
      </c>
      <c r="B34" s="20" t="s">
        <v>23</v>
      </c>
      <c r="C34" s="20" t="s">
        <v>25</v>
      </c>
      <c r="D34" s="20" t="s">
        <v>45</v>
      </c>
      <c r="E34" s="20" t="s">
        <v>47</v>
      </c>
      <c r="F34" s="20" t="s">
        <v>49</v>
      </c>
      <c r="G34" s="21">
        <v>150</v>
      </c>
      <c r="H34" s="21">
        <v>150</v>
      </c>
    </row>
    <row r="35" spans="1:8" s="47" customFormat="1" ht="13.5" x14ac:dyDescent="0.2">
      <c r="A35" s="22" t="s">
        <v>50</v>
      </c>
      <c r="B35" s="23" t="s">
        <v>23</v>
      </c>
      <c r="C35" s="23" t="s">
        <v>25</v>
      </c>
      <c r="D35" s="23" t="s">
        <v>51</v>
      </c>
      <c r="E35" s="23"/>
      <c r="F35" s="23"/>
      <c r="G35" s="24">
        <f t="shared" ref="G35:H35" si="5">G36+G38+G41+G44+G49+G53+G55+G57+G59+G61</f>
        <v>27364.247000000003</v>
      </c>
      <c r="H35" s="24">
        <f t="shared" si="5"/>
        <v>31373.847000000002</v>
      </c>
    </row>
    <row r="36" spans="1:8" s="47" customFormat="1" ht="27" x14ac:dyDescent="0.2">
      <c r="A36" s="22" t="s">
        <v>52</v>
      </c>
      <c r="B36" s="23" t="s">
        <v>23</v>
      </c>
      <c r="C36" s="23" t="s">
        <v>25</v>
      </c>
      <c r="D36" s="23" t="s">
        <v>51</v>
      </c>
      <c r="E36" s="23" t="s">
        <v>53</v>
      </c>
      <c r="F36" s="23"/>
      <c r="G36" s="25">
        <f t="shared" ref="G36:H36" si="6">G37</f>
        <v>24194.400000000001</v>
      </c>
      <c r="H36" s="25">
        <f t="shared" si="6"/>
        <v>28191.4</v>
      </c>
    </row>
    <row r="37" spans="1:8" s="47" customFormat="1" ht="67.5" customHeight="1" x14ac:dyDescent="0.2">
      <c r="A37" s="26" t="s">
        <v>54</v>
      </c>
      <c r="B37" s="27" t="s">
        <v>23</v>
      </c>
      <c r="C37" s="27" t="s">
        <v>25</v>
      </c>
      <c r="D37" s="27" t="s">
        <v>51</v>
      </c>
      <c r="E37" s="27" t="s">
        <v>53</v>
      </c>
      <c r="F37" s="27" t="s">
        <v>55</v>
      </c>
      <c r="G37" s="28">
        <v>24194.400000000001</v>
      </c>
      <c r="H37" s="28">
        <v>28191.4</v>
      </c>
    </row>
    <row r="38" spans="1:8" s="47" customFormat="1" ht="54" x14ac:dyDescent="0.2">
      <c r="A38" s="22" t="s">
        <v>56</v>
      </c>
      <c r="B38" s="23" t="s">
        <v>23</v>
      </c>
      <c r="C38" s="23" t="s">
        <v>25</v>
      </c>
      <c r="D38" s="23" t="s">
        <v>51</v>
      </c>
      <c r="E38" s="23" t="s">
        <v>57</v>
      </c>
      <c r="F38" s="23"/>
      <c r="G38" s="25">
        <f t="shared" ref="G38:H38" si="7">G39+G40</f>
        <v>1314.9</v>
      </c>
      <c r="H38" s="25">
        <f t="shared" si="7"/>
        <v>1327.5</v>
      </c>
    </row>
    <row r="39" spans="1:8" s="47" customFormat="1" ht="25.5" x14ac:dyDescent="0.2">
      <c r="A39" s="26" t="s">
        <v>30</v>
      </c>
      <c r="B39" s="27" t="s">
        <v>23</v>
      </c>
      <c r="C39" s="27" t="s">
        <v>25</v>
      </c>
      <c r="D39" s="27" t="s">
        <v>51</v>
      </c>
      <c r="E39" s="27" t="s">
        <v>57</v>
      </c>
      <c r="F39" s="27" t="s">
        <v>31</v>
      </c>
      <c r="G39" s="29">
        <v>976.09979999999996</v>
      </c>
      <c r="H39" s="29">
        <v>983.14599999999996</v>
      </c>
    </row>
    <row r="40" spans="1:8" s="47" customFormat="1" ht="51" x14ac:dyDescent="0.2">
      <c r="A40" s="26" t="s">
        <v>34</v>
      </c>
      <c r="B40" s="27" t="s">
        <v>23</v>
      </c>
      <c r="C40" s="27" t="s">
        <v>25</v>
      </c>
      <c r="D40" s="27" t="s">
        <v>51</v>
      </c>
      <c r="E40" s="27" t="s">
        <v>57</v>
      </c>
      <c r="F40" s="27" t="s">
        <v>35</v>
      </c>
      <c r="G40" s="29">
        <v>338.80020000000002</v>
      </c>
      <c r="H40" s="29">
        <v>344.35399999999998</v>
      </c>
    </row>
    <row r="41" spans="1:8" s="47" customFormat="1" ht="27" x14ac:dyDescent="0.2">
      <c r="A41" s="14" t="s">
        <v>58</v>
      </c>
      <c r="B41" s="15" t="s">
        <v>23</v>
      </c>
      <c r="C41" s="15" t="s">
        <v>25</v>
      </c>
      <c r="D41" s="15" t="s">
        <v>51</v>
      </c>
      <c r="E41" s="15" t="s">
        <v>59</v>
      </c>
      <c r="F41" s="15"/>
      <c r="G41" s="18">
        <f>G42+G43</f>
        <v>500</v>
      </c>
      <c r="H41" s="18">
        <f>H42+H43</f>
        <v>500</v>
      </c>
    </row>
    <row r="42" spans="1:8" s="47" customFormat="1" x14ac:dyDescent="0.2">
      <c r="A42" s="19" t="s">
        <v>36</v>
      </c>
      <c r="B42" s="20" t="s">
        <v>23</v>
      </c>
      <c r="C42" s="20" t="s">
        <v>25</v>
      </c>
      <c r="D42" s="20" t="s">
        <v>51</v>
      </c>
      <c r="E42" s="20" t="s">
        <v>59</v>
      </c>
      <c r="F42" s="20" t="s">
        <v>37</v>
      </c>
      <c r="G42" s="30">
        <v>100</v>
      </c>
      <c r="H42" s="30">
        <v>100</v>
      </c>
    </row>
    <row r="43" spans="1:8" s="47" customFormat="1" ht="38.25" x14ac:dyDescent="0.2">
      <c r="A43" s="19" t="s">
        <v>60</v>
      </c>
      <c r="B43" s="20" t="s">
        <v>23</v>
      </c>
      <c r="C43" s="20" t="s">
        <v>25</v>
      </c>
      <c r="D43" s="20" t="s">
        <v>51</v>
      </c>
      <c r="E43" s="20" t="s">
        <v>59</v>
      </c>
      <c r="F43" s="20" t="s">
        <v>61</v>
      </c>
      <c r="G43" s="30">
        <v>400</v>
      </c>
      <c r="H43" s="30">
        <v>400</v>
      </c>
    </row>
    <row r="44" spans="1:8" s="47" customFormat="1" ht="40.5" x14ac:dyDescent="0.2">
      <c r="A44" s="14" t="s">
        <v>62</v>
      </c>
      <c r="B44" s="15" t="s">
        <v>23</v>
      </c>
      <c r="C44" s="15" t="s">
        <v>25</v>
      </c>
      <c r="D44" s="15" t="s">
        <v>51</v>
      </c>
      <c r="E44" s="15" t="s">
        <v>63</v>
      </c>
      <c r="F44" s="15"/>
      <c r="G44" s="18">
        <f>G45+G46+G47+G48</f>
        <v>1134.1999999999998</v>
      </c>
      <c r="H44" s="18">
        <f>H45+H46+H47+H48</f>
        <v>1134.1999999999998</v>
      </c>
    </row>
    <row r="45" spans="1:8" s="47" customFormat="1" ht="25.5" x14ac:dyDescent="0.2">
      <c r="A45" s="19" t="s">
        <v>30</v>
      </c>
      <c r="B45" s="20" t="s">
        <v>23</v>
      </c>
      <c r="C45" s="20" t="s">
        <v>25</v>
      </c>
      <c r="D45" s="20" t="s">
        <v>51</v>
      </c>
      <c r="E45" s="20" t="s">
        <v>63</v>
      </c>
      <c r="F45" s="20" t="s">
        <v>31</v>
      </c>
      <c r="G45" s="31">
        <v>758.33399999999995</v>
      </c>
      <c r="H45" s="31">
        <v>758.33399999999995</v>
      </c>
    </row>
    <row r="46" spans="1:8" s="47" customFormat="1" ht="38.25" x14ac:dyDescent="0.2">
      <c r="A46" s="19" t="s">
        <v>32</v>
      </c>
      <c r="B46" s="20" t="s">
        <v>23</v>
      </c>
      <c r="C46" s="20" t="s">
        <v>25</v>
      </c>
      <c r="D46" s="20" t="s">
        <v>51</v>
      </c>
      <c r="E46" s="20" t="s">
        <v>63</v>
      </c>
      <c r="F46" s="20" t="s">
        <v>33</v>
      </c>
      <c r="G46" s="21">
        <v>10</v>
      </c>
      <c r="H46" s="21">
        <v>10</v>
      </c>
    </row>
    <row r="47" spans="1:8" s="47" customFormat="1" ht="51" x14ac:dyDescent="0.2">
      <c r="A47" s="19" t="s">
        <v>34</v>
      </c>
      <c r="B47" s="20" t="s">
        <v>23</v>
      </c>
      <c r="C47" s="20" t="s">
        <v>25</v>
      </c>
      <c r="D47" s="20" t="s">
        <v>51</v>
      </c>
      <c r="E47" s="20" t="s">
        <v>63</v>
      </c>
      <c r="F47" s="20" t="s">
        <v>35</v>
      </c>
      <c r="G47" s="31">
        <v>229.017</v>
      </c>
      <c r="H47" s="31">
        <v>229.017</v>
      </c>
    </row>
    <row r="48" spans="1:8" s="47" customFormat="1" x14ac:dyDescent="0.2">
      <c r="A48" s="19" t="s">
        <v>36</v>
      </c>
      <c r="B48" s="20" t="s">
        <v>23</v>
      </c>
      <c r="C48" s="20" t="s">
        <v>25</v>
      </c>
      <c r="D48" s="20" t="s">
        <v>51</v>
      </c>
      <c r="E48" s="20" t="s">
        <v>63</v>
      </c>
      <c r="F48" s="20" t="s">
        <v>37</v>
      </c>
      <c r="G48" s="31">
        <v>136.84899999999999</v>
      </c>
      <c r="H48" s="31">
        <v>136.84899999999999</v>
      </c>
    </row>
    <row r="49" spans="1:8" s="47" customFormat="1" ht="94.5" x14ac:dyDescent="0.2">
      <c r="A49" s="32" t="s">
        <v>64</v>
      </c>
      <c r="B49" s="33" t="s">
        <v>23</v>
      </c>
      <c r="C49" s="33" t="s">
        <v>25</v>
      </c>
      <c r="D49" s="33" t="s">
        <v>51</v>
      </c>
      <c r="E49" s="33" t="s">
        <v>65</v>
      </c>
      <c r="F49" s="33"/>
      <c r="G49" s="34">
        <f>G50+G51+G52</f>
        <v>4.032</v>
      </c>
      <c r="H49" s="34">
        <f>H50+H51+H52</f>
        <v>4.032</v>
      </c>
    </row>
    <row r="50" spans="1:8" s="47" customFormat="1" ht="25.5" x14ac:dyDescent="0.2">
      <c r="A50" s="35" t="s">
        <v>30</v>
      </c>
      <c r="B50" s="36" t="s">
        <v>23</v>
      </c>
      <c r="C50" s="36" t="s">
        <v>25</v>
      </c>
      <c r="D50" s="36" t="s">
        <v>51</v>
      </c>
      <c r="E50" s="36" t="s">
        <v>65</v>
      </c>
      <c r="F50" s="36" t="s">
        <v>31</v>
      </c>
      <c r="G50" s="37">
        <v>2.9</v>
      </c>
      <c r="H50" s="37">
        <v>2.9</v>
      </c>
    </row>
    <row r="51" spans="1:8" s="47" customFormat="1" ht="51" x14ac:dyDescent="0.2">
      <c r="A51" s="35" t="s">
        <v>34</v>
      </c>
      <c r="B51" s="36" t="s">
        <v>23</v>
      </c>
      <c r="C51" s="36" t="s">
        <v>25</v>
      </c>
      <c r="D51" s="36" t="s">
        <v>51</v>
      </c>
      <c r="E51" s="36" t="s">
        <v>65</v>
      </c>
      <c r="F51" s="36" t="s">
        <v>35</v>
      </c>
      <c r="G51" s="37">
        <v>0.88</v>
      </c>
      <c r="H51" s="37">
        <v>0.88</v>
      </c>
    </row>
    <row r="52" spans="1:8" s="47" customFormat="1" x14ac:dyDescent="0.2">
      <c r="A52" s="35" t="s">
        <v>36</v>
      </c>
      <c r="B52" s="36" t="s">
        <v>23</v>
      </c>
      <c r="C52" s="36" t="s">
        <v>25</v>
      </c>
      <c r="D52" s="36" t="s">
        <v>51</v>
      </c>
      <c r="E52" s="36" t="s">
        <v>65</v>
      </c>
      <c r="F52" s="36" t="s">
        <v>37</v>
      </c>
      <c r="G52" s="37">
        <v>0.252</v>
      </c>
      <c r="H52" s="37">
        <v>0.252</v>
      </c>
    </row>
    <row r="53" spans="1:8" s="47" customFormat="1" ht="54" x14ac:dyDescent="0.2">
      <c r="A53" s="14" t="s">
        <v>66</v>
      </c>
      <c r="B53" s="15" t="s">
        <v>23</v>
      </c>
      <c r="C53" s="15" t="s">
        <v>25</v>
      </c>
      <c r="D53" s="15" t="s">
        <v>51</v>
      </c>
      <c r="E53" s="15" t="s">
        <v>67</v>
      </c>
      <c r="F53" s="15"/>
      <c r="G53" s="18">
        <f t="shared" ref="G53:H53" si="8">G54</f>
        <v>8.1999999999999993</v>
      </c>
      <c r="H53" s="18">
        <f t="shared" si="8"/>
        <v>8.1999999999999993</v>
      </c>
    </row>
    <row r="54" spans="1:8" s="47" customFormat="1" x14ac:dyDescent="0.2">
      <c r="A54" s="19" t="s">
        <v>36</v>
      </c>
      <c r="B54" s="20" t="s">
        <v>23</v>
      </c>
      <c r="C54" s="20" t="s">
        <v>25</v>
      </c>
      <c r="D54" s="20" t="s">
        <v>51</v>
      </c>
      <c r="E54" s="20" t="s">
        <v>67</v>
      </c>
      <c r="F54" s="20" t="s">
        <v>37</v>
      </c>
      <c r="G54" s="21">
        <v>8.1999999999999993</v>
      </c>
      <c r="H54" s="21">
        <v>8.1999999999999993</v>
      </c>
    </row>
    <row r="55" spans="1:8" s="47" customFormat="1" ht="81" x14ac:dyDescent="0.2">
      <c r="A55" s="14" t="s">
        <v>68</v>
      </c>
      <c r="B55" s="15" t="s">
        <v>23</v>
      </c>
      <c r="C55" s="15" t="s">
        <v>25</v>
      </c>
      <c r="D55" s="15" t="s">
        <v>51</v>
      </c>
      <c r="E55" s="15" t="s">
        <v>69</v>
      </c>
      <c r="F55" s="15"/>
      <c r="G55" s="17">
        <f t="shared" ref="G55:H55" si="9">G56</f>
        <v>113.515</v>
      </c>
      <c r="H55" s="17">
        <f t="shared" si="9"/>
        <v>113.515</v>
      </c>
    </row>
    <row r="56" spans="1:8" s="47" customFormat="1" x14ac:dyDescent="0.2">
      <c r="A56" s="19" t="s">
        <v>36</v>
      </c>
      <c r="B56" s="20" t="s">
        <v>23</v>
      </c>
      <c r="C56" s="20" t="s">
        <v>25</v>
      </c>
      <c r="D56" s="20" t="s">
        <v>51</v>
      </c>
      <c r="E56" s="20" t="s">
        <v>69</v>
      </c>
      <c r="F56" s="20" t="s">
        <v>37</v>
      </c>
      <c r="G56" s="31">
        <v>113.515</v>
      </c>
      <c r="H56" s="31">
        <v>113.515</v>
      </c>
    </row>
    <row r="57" spans="1:8" s="47" customFormat="1" ht="54" x14ac:dyDescent="0.2">
      <c r="A57" s="14" t="s">
        <v>70</v>
      </c>
      <c r="B57" s="15" t="s">
        <v>23</v>
      </c>
      <c r="C57" s="15" t="s">
        <v>25</v>
      </c>
      <c r="D57" s="15" t="s">
        <v>51</v>
      </c>
      <c r="E57" s="15" t="s">
        <v>71</v>
      </c>
      <c r="F57" s="15"/>
      <c r="G57" s="18">
        <f t="shared" ref="G57:H57" si="10">G58</f>
        <v>30</v>
      </c>
      <c r="H57" s="18">
        <f t="shared" si="10"/>
        <v>30</v>
      </c>
    </row>
    <row r="58" spans="1:8" s="47" customFormat="1" x14ac:dyDescent="0.2">
      <c r="A58" s="19" t="s">
        <v>36</v>
      </c>
      <c r="B58" s="20" t="s">
        <v>23</v>
      </c>
      <c r="C58" s="20" t="s">
        <v>25</v>
      </c>
      <c r="D58" s="20" t="s">
        <v>51</v>
      </c>
      <c r="E58" s="20" t="s">
        <v>71</v>
      </c>
      <c r="F58" s="20" t="s">
        <v>37</v>
      </c>
      <c r="G58" s="21">
        <v>30</v>
      </c>
      <c r="H58" s="21">
        <v>30</v>
      </c>
    </row>
    <row r="59" spans="1:8" s="47" customFormat="1" ht="81" x14ac:dyDescent="0.2">
      <c r="A59" s="14" t="s">
        <v>72</v>
      </c>
      <c r="B59" s="15" t="s">
        <v>23</v>
      </c>
      <c r="C59" s="15" t="s">
        <v>25</v>
      </c>
      <c r="D59" s="15" t="s">
        <v>51</v>
      </c>
      <c r="E59" s="15" t="s">
        <v>73</v>
      </c>
      <c r="F59" s="15"/>
      <c r="G59" s="18">
        <f t="shared" ref="G59:H59" si="11">G60</f>
        <v>50</v>
      </c>
      <c r="H59" s="18">
        <f t="shared" si="11"/>
        <v>50</v>
      </c>
    </row>
    <row r="60" spans="1:8" s="47" customFormat="1" x14ac:dyDescent="0.2">
      <c r="A60" s="19" t="s">
        <v>36</v>
      </c>
      <c r="B60" s="20" t="s">
        <v>23</v>
      </c>
      <c r="C60" s="20" t="s">
        <v>25</v>
      </c>
      <c r="D60" s="20" t="s">
        <v>51</v>
      </c>
      <c r="E60" s="20" t="s">
        <v>73</v>
      </c>
      <c r="F60" s="20" t="s">
        <v>37</v>
      </c>
      <c r="G60" s="21">
        <v>50</v>
      </c>
      <c r="H60" s="21">
        <v>50</v>
      </c>
    </row>
    <row r="61" spans="1:8" s="47" customFormat="1" ht="54" x14ac:dyDescent="0.2">
      <c r="A61" s="14" t="s">
        <v>74</v>
      </c>
      <c r="B61" s="15" t="s">
        <v>23</v>
      </c>
      <c r="C61" s="15" t="s">
        <v>25</v>
      </c>
      <c r="D61" s="15" t="s">
        <v>51</v>
      </c>
      <c r="E61" s="15" t="s">
        <v>75</v>
      </c>
      <c r="F61" s="15"/>
      <c r="G61" s="18">
        <f t="shared" ref="G61:H61" si="12">G62</f>
        <v>15</v>
      </c>
      <c r="H61" s="18">
        <f t="shared" si="12"/>
        <v>15</v>
      </c>
    </row>
    <row r="62" spans="1:8" s="47" customFormat="1" x14ac:dyDescent="0.2">
      <c r="A62" s="19" t="s">
        <v>36</v>
      </c>
      <c r="B62" s="20" t="s">
        <v>23</v>
      </c>
      <c r="C62" s="20" t="s">
        <v>25</v>
      </c>
      <c r="D62" s="20" t="s">
        <v>51</v>
      </c>
      <c r="E62" s="20" t="s">
        <v>75</v>
      </c>
      <c r="F62" s="20" t="s">
        <v>37</v>
      </c>
      <c r="G62" s="21">
        <v>15</v>
      </c>
      <c r="H62" s="21">
        <v>15</v>
      </c>
    </row>
    <row r="63" spans="1:8" s="47" customFormat="1" ht="27" x14ac:dyDescent="0.2">
      <c r="A63" s="14" t="s">
        <v>76</v>
      </c>
      <c r="B63" s="15" t="s">
        <v>23</v>
      </c>
      <c r="C63" s="15" t="s">
        <v>77</v>
      </c>
      <c r="D63" s="15"/>
      <c r="E63" s="15"/>
      <c r="F63" s="15"/>
      <c r="G63" s="18">
        <f t="shared" ref="G63:H65" si="13">G64</f>
        <v>100</v>
      </c>
      <c r="H63" s="18">
        <f t="shared" si="13"/>
        <v>100</v>
      </c>
    </row>
    <row r="64" spans="1:8" s="47" customFormat="1" ht="54" x14ac:dyDescent="0.2">
      <c r="A64" s="14" t="s">
        <v>78</v>
      </c>
      <c r="B64" s="15" t="s">
        <v>23</v>
      </c>
      <c r="C64" s="15" t="s">
        <v>77</v>
      </c>
      <c r="D64" s="15" t="s">
        <v>79</v>
      </c>
      <c r="E64" s="15"/>
      <c r="F64" s="15"/>
      <c r="G64" s="18">
        <f t="shared" si="13"/>
        <v>100</v>
      </c>
      <c r="H64" s="18">
        <f t="shared" si="13"/>
        <v>100</v>
      </c>
    </row>
    <row r="65" spans="1:8" s="47" customFormat="1" ht="94.5" x14ac:dyDescent="0.2">
      <c r="A65" s="14" t="s">
        <v>80</v>
      </c>
      <c r="B65" s="15" t="s">
        <v>23</v>
      </c>
      <c r="C65" s="15" t="s">
        <v>77</v>
      </c>
      <c r="D65" s="15" t="s">
        <v>79</v>
      </c>
      <c r="E65" s="15" t="s">
        <v>81</v>
      </c>
      <c r="F65" s="15"/>
      <c r="G65" s="18">
        <f t="shared" si="13"/>
        <v>100</v>
      </c>
      <c r="H65" s="18">
        <f t="shared" si="13"/>
        <v>100</v>
      </c>
    </row>
    <row r="66" spans="1:8" s="47" customFormat="1" x14ac:dyDescent="0.2">
      <c r="A66" s="19" t="s">
        <v>36</v>
      </c>
      <c r="B66" s="20" t="s">
        <v>23</v>
      </c>
      <c r="C66" s="20" t="s">
        <v>77</v>
      </c>
      <c r="D66" s="20" t="s">
        <v>79</v>
      </c>
      <c r="E66" s="20" t="s">
        <v>81</v>
      </c>
      <c r="F66" s="20" t="s">
        <v>37</v>
      </c>
      <c r="G66" s="21">
        <v>100</v>
      </c>
      <c r="H66" s="21">
        <v>100</v>
      </c>
    </row>
    <row r="67" spans="1:8" s="48" customFormat="1" ht="13.5" x14ac:dyDescent="0.25">
      <c r="A67" s="22" t="s">
        <v>82</v>
      </c>
      <c r="B67" s="15" t="s">
        <v>23</v>
      </c>
      <c r="C67" s="15" t="s">
        <v>83</v>
      </c>
      <c r="D67" s="15"/>
      <c r="E67" s="15"/>
      <c r="F67" s="15"/>
      <c r="G67" s="18">
        <f>G68+G71+G74+G83</f>
        <v>80168.150000000009</v>
      </c>
      <c r="H67" s="18">
        <f>H68+H71+H74+H83</f>
        <v>80168.150000000009</v>
      </c>
    </row>
    <row r="68" spans="1:8" s="47" customFormat="1" ht="13.5" x14ac:dyDescent="0.2">
      <c r="A68" s="14" t="s">
        <v>84</v>
      </c>
      <c r="B68" s="15" t="s">
        <v>23</v>
      </c>
      <c r="C68" s="15" t="s">
        <v>83</v>
      </c>
      <c r="D68" s="15" t="s">
        <v>85</v>
      </c>
      <c r="E68" s="15"/>
      <c r="F68" s="15"/>
      <c r="G68" s="18">
        <f t="shared" ref="G68:H68" si="14">G69</f>
        <v>0</v>
      </c>
      <c r="H68" s="18">
        <f t="shared" si="14"/>
        <v>0</v>
      </c>
    </row>
    <row r="69" spans="1:8" s="47" customFormat="1" ht="54" x14ac:dyDescent="0.2">
      <c r="A69" s="14" t="s">
        <v>86</v>
      </c>
      <c r="B69" s="15" t="s">
        <v>23</v>
      </c>
      <c r="C69" s="15" t="s">
        <v>83</v>
      </c>
      <c r="D69" s="15" t="s">
        <v>85</v>
      </c>
      <c r="E69" s="15" t="s">
        <v>87</v>
      </c>
      <c r="F69" s="15"/>
      <c r="G69" s="18">
        <v>0</v>
      </c>
      <c r="H69" s="18">
        <v>0</v>
      </c>
    </row>
    <row r="70" spans="1:8" s="47" customFormat="1" x14ac:dyDescent="0.2">
      <c r="A70" s="19" t="s">
        <v>36</v>
      </c>
      <c r="B70" s="20" t="s">
        <v>23</v>
      </c>
      <c r="C70" s="20" t="s">
        <v>83</v>
      </c>
      <c r="D70" s="20" t="s">
        <v>85</v>
      </c>
      <c r="E70" s="20" t="s">
        <v>87</v>
      </c>
      <c r="F70" s="20" t="s">
        <v>37</v>
      </c>
      <c r="G70" s="21">
        <v>0</v>
      </c>
      <c r="H70" s="21">
        <v>0</v>
      </c>
    </row>
    <row r="71" spans="1:8" s="47" customFormat="1" ht="13.5" x14ac:dyDescent="0.2">
      <c r="A71" s="14" t="s">
        <v>88</v>
      </c>
      <c r="B71" s="15" t="s">
        <v>23</v>
      </c>
      <c r="C71" s="15" t="s">
        <v>83</v>
      </c>
      <c r="D71" s="15" t="s">
        <v>89</v>
      </c>
      <c r="E71" s="15"/>
      <c r="F71" s="15"/>
      <c r="G71" s="18">
        <f t="shared" ref="G71:H72" si="15">G72</f>
        <v>1690.33</v>
      </c>
      <c r="H71" s="18">
        <f t="shared" si="15"/>
        <v>1690.33</v>
      </c>
    </row>
    <row r="72" spans="1:8" s="47" customFormat="1" ht="94.5" x14ac:dyDescent="0.2">
      <c r="A72" s="14" t="s">
        <v>90</v>
      </c>
      <c r="B72" s="15" t="s">
        <v>23</v>
      </c>
      <c r="C72" s="15" t="s">
        <v>83</v>
      </c>
      <c r="D72" s="15" t="s">
        <v>89</v>
      </c>
      <c r="E72" s="15" t="s">
        <v>91</v>
      </c>
      <c r="F72" s="15"/>
      <c r="G72" s="18">
        <f t="shared" si="15"/>
        <v>1690.33</v>
      </c>
      <c r="H72" s="18">
        <f t="shared" si="15"/>
        <v>1690.33</v>
      </c>
    </row>
    <row r="73" spans="1:8" s="47" customFormat="1" x14ac:dyDescent="0.2">
      <c r="A73" s="19" t="s">
        <v>36</v>
      </c>
      <c r="B73" s="20" t="s">
        <v>23</v>
      </c>
      <c r="C73" s="20" t="s">
        <v>83</v>
      </c>
      <c r="D73" s="20" t="s">
        <v>89</v>
      </c>
      <c r="E73" s="20" t="s">
        <v>91</v>
      </c>
      <c r="F73" s="20" t="s">
        <v>37</v>
      </c>
      <c r="G73" s="21">
        <v>1690.33</v>
      </c>
      <c r="H73" s="21">
        <v>1690.33</v>
      </c>
    </row>
    <row r="74" spans="1:8" s="47" customFormat="1" ht="13.5" x14ac:dyDescent="0.2">
      <c r="A74" s="14" t="s">
        <v>92</v>
      </c>
      <c r="B74" s="15" t="s">
        <v>23</v>
      </c>
      <c r="C74" s="15" t="s">
        <v>83</v>
      </c>
      <c r="D74" s="15" t="s">
        <v>93</v>
      </c>
      <c r="E74" s="15"/>
      <c r="F74" s="15"/>
      <c r="G74" s="18">
        <f>G75+G77+G79+G81</f>
        <v>77892.820000000007</v>
      </c>
      <c r="H74" s="18">
        <f>H75+H77+H79+H81</f>
        <v>77892.820000000007</v>
      </c>
    </row>
    <row r="75" spans="1:8" s="48" customFormat="1" ht="94.5" x14ac:dyDescent="0.25">
      <c r="A75" s="38" t="s">
        <v>94</v>
      </c>
      <c r="B75" s="15" t="s">
        <v>23</v>
      </c>
      <c r="C75" s="15" t="s">
        <v>83</v>
      </c>
      <c r="D75" s="15" t="s">
        <v>93</v>
      </c>
      <c r="E75" s="15" t="s">
        <v>95</v>
      </c>
      <c r="F75" s="15"/>
      <c r="G75" s="18">
        <f t="shared" ref="G75:H75" si="16">G76</f>
        <v>16914.96</v>
      </c>
      <c r="H75" s="18">
        <f t="shared" si="16"/>
        <v>4200</v>
      </c>
    </row>
    <row r="76" spans="1:8" s="47" customFormat="1" x14ac:dyDescent="0.2">
      <c r="A76" s="19" t="s">
        <v>36</v>
      </c>
      <c r="B76" s="20" t="s">
        <v>23</v>
      </c>
      <c r="C76" s="20" t="s">
        <v>83</v>
      </c>
      <c r="D76" s="20" t="s">
        <v>93</v>
      </c>
      <c r="E76" s="20" t="s">
        <v>95</v>
      </c>
      <c r="F76" s="20" t="s">
        <v>37</v>
      </c>
      <c r="G76" s="21">
        <v>16914.96</v>
      </c>
      <c r="H76" s="21">
        <v>4200</v>
      </c>
    </row>
    <row r="77" spans="1:8" s="47" customFormat="1" ht="108" x14ac:dyDescent="0.2">
      <c r="A77" s="38" t="s">
        <v>96</v>
      </c>
      <c r="B77" s="15" t="s">
        <v>23</v>
      </c>
      <c r="C77" s="15" t="s">
        <v>83</v>
      </c>
      <c r="D77" s="15" t="s">
        <v>93</v>
      </c>
      <c r="E77" s="15" t="s">
        <v>97</v>
      </c>
      <c r="F77" s="15"/>
      <c r="G77" s="18">
        <f t="shared" ref="G77:H77" si="17">G78</f>
        <v>6377.6</v>
      </c>
      <c r="H77" s="18">
        <f t="shared" si="17"/>
        <v>6377.6</v>
      </c>
    </row>
    <row r="78" spans="1:8" s="47" customFormat="1" x14ac:dyDescent="0.2">
      <c r="A78" s="19" t="s">
        <v>98</v>
      </c>
      <c r="B78" s="20" t="s">
        <v>23</v>
      </c>
      <c r="C78" s="20" t="s">
        <v>83</v>
      </c>
      <c r="D78" s="20" t="s">
        <v>93</v>
      </c>
      <c r="E78" s="20" t="s">
        <v>97</v>
      </c>
      <c r="F78" s="20" t="s">
        <v>99</v>
      </c>
      <c r="G78" s="21">
        <v>6377.6</v>
      </c>
      <c r="H78" s="21">
        <v>6377.6</v>
      </c>
    </row>
    <row r="79" spans="1:8" s="47" customFormat="1" ht="75" customHeight="1" x14ac:dyDescent="0.2">
      <c r="A79" s="39" t="s">
        <v>100</v>
      </c>
      <c r="B79" s="15" t="s">
        <v>23</v>
      </c>
      <c r="C79" s="15" t="s">
        <v>83</v>
      </c>
      <c r="D79" s="15" t="s">
        <v>93</v>
      </c>
      <c r="E79" s="15" t="s">
        <v>101</v>
      </c>
      <c r="F79" s="15"/>
      <c r="G79" s="18">
        <f t="shared" ref="G79:H79" si="18">G80</f>
        <v>42600.26</v>
      </c>
      <c r="H79" s="18">
        <f t="shared" si="18"/>
        <v>55315.22</v>
      </c>
    </row>
    <row r="80" spans="1:8" s="47" customFormat="1" x14ac:dyDescent="0.2">
      <c r="A80" s="19" t="s">
        <v>36</v>
      </c>
      <c r="B80" s="20" t="s">
        <v>23</v>
      </c>
      <c r="C80" s="20" t="s">
        <v>83</v>
      </c>
      <c r="D80" s="20" t="s">
        <v>93</v>
      </c>
      <c r="E80" s="20" t="s">
        <v>101</v>
      </c>
      <c r="F80" s="20" t="s">
        <v>37</v>
      </c>
      <c r="G80" s="21">
        <v>42600.26</v>
      </c>
      <c r="H80" s="21">
        <v>55315.22</v>
      </c>
    </row>
    <row r="81" spans="1:8" s="47" customFormat="1" ht="67.5" x14ac:dyDescent="0.2">
      <c r="A81" s="14" t="s">
        <v>100</v>
      </c>
      <c r="B81" s="15" t="s">
        <v>23</v>
      </c>
      <c r="C81" s="15" t="s">
        <v>83</v>
      </c>
      <c r="D81" s="15" t="s">
        <v>93</v>
      </c>
      <c r="E81" s="15" t="s">
        <v>102</v>
      </c>
      <c r="F81" s="15"/>
      <c r="G81" s="18">
        <f t="shared" ref="G81:H81" si="19">G82</f>
        <v>12000</v>
      </c>
      <c r="H81" s="18">
        <f t="shared" si="19"/>
        <v>12000</v>
      </c>
    </row>
    <row r="82" spans="1:8" s="47" customFormat="1" ht="55.5" customHeight="1" x14ac:dyDescent="0.2">
      <c r="A82" s="19" t="s">
        <v>103</v>
      </c>
      <c r="B82" s="20" t="s">
        <v>23</v>
      </c>
      <c r="C82" s="20" t="s">
        <v>83</v>
      </c>
      <c r="D82" s="20" t="s">
        <v>93</v>
      </c>
      <c r="E82" s="20" t="s">
        <v>102</v>
      </c>
      <c r="F82" s="20" t="s">
        <v>104</v>
      </c>
      <c r="G82" s="21">
        <v>12000</v>
      </c>
      <c r="H82" s="21">
        <v>12000</v>
      </c>
    </row>
    <row r="83" spans="1:8" s="47" customFormat="1" ht="27" x14ac:dyDescent="0.2">
      <c r="A83" s="14" t="s">
        <v>105</v>
      </c>
      <c r="B83" s="15" t="s">
        <v>23</v>
      </c>
      <c r="C83" s="15" t="s">
        <v>83</v>
      </c>
      <c r="D83" s="15" t="s">
        <v>106</v>
      </c>
      <c r="E83" s="15"/>
      <c r="F83" s="15"/>
      <c r="G83" s="18">
        <f>G84+G86+G89+G91</f>
        <v>585</v>
      </c>
      <c r="H83" s="18">
        <f>H84+H86+H89+H91</f>
        <v>585</v>
      </c>
    </row>
    <row r="84" spans="1:8" s="47" customFormat="1" ht="54" x14ac:dyDescent="0.2">
      <c r="A84" s="14" t="s">
        <v>107</v>
      </c>
      <c r="B84" s="15" t="s">
        <v>23</v>
      </c>
      <c r="C84" s="15" t="s">
        <v>83</v>
      </c>
      <c r="D84" s="15" t="s">
        <v>106</v>
      </c>
      <c r="E84" s="15" t="s">
        <v>108</v>
      </c>
      <c r="F84" s="15"/>
      <c r="G84" s="18">
        <f t="shared" ref="G84:H84" si="20">G85</f>
        <v>375</v>
      </c>
      <c r="H84" s="18">
        <f t="shared" si="20"/>
        <v>375</v>
      </c>
    </row>
    <row r="85" spans="1:8" s="47" customFormat="1" ht="25.5" x14ac:dyDescent="0.2">
      <c r="A85" s="19" t="s">
        <v>109</v>
      </c>
      <c r="B85" s="20" t="s">
        <v>23</v>
      </c>
      <c r="C85" s="20" t="s">
        <v>83</v>
      </c>
      <c r="D85" s="20" t="s">
        <v>106</v>
      </c>
      <c r="E85" s="20" t="s">
        <v>108</v>
      </c>
      <c r="F85" s="20" t="s">
        <v>110</v>
      </c>
      <c r="G85" s="21">
        <v>375</v>
      </c>
      <c r="H85" s="21">
        <v>375</v>
      </c>
    </row>
    <row r="86" spans="1:8" s="47" customFormat="1" ht="54" x14ac:dyDescent="0.2">
      <c r="A86" s="14" t="s">
        <v>111</v>
      </c>
      <c r="B86" s="15" t="s">
        <v>23</v>
      </c>
      <c r="C86" s="15" t="s">
        <v>83</v>
      </c>
      <c r="D86" s="15" t="s">
        <v>106</v>
      </c>
      <c r="E86" s="15" t="s">
        <v>112</v>
      </c>
      <c r="F86" s="15"/>
      <c r="G86" s="18">
        <f t="shared" ref="G86:H86" si="21">G87+G88</f>
        <v>90</v>
      </c>
      <c r="H86" s="18">
        <f t="shared" si="21"/>
        <v>90</v>
      </c>
    </row>
    <row r="87" spans="1:8" s="47" customFormat="1" x14ac:dyDescent="0.2">
      <c r="A87" s="19" t="s">
        <v>36</v>
      </c>
      <c r="B87" s="20" t="s">
        <v>23</v>
      </c>
      <c r="C87" s="20" t="s">
        <v>83</v>
      </c>
      <c r="D87" s="20" t="s">
        <v>106</v>
      </c>
      <c r="E87" s="20" t="s">
        <v>112</v>
      </c>
      <c r="F87" s="20" t="s">
        <v>37</v>
      </c>
      <c r="G87" s="21">
        <v>20</v>
      </c>
      <c r="H87" s="21">
        <v>20</v>
      </c>
    </row>
    <row r="88" spans="1:8" s="47" customFormat="1" x14ac:dyDescent="0.2">
      <c r="A88" s="19" t="s">
        <v>113</v>
      </c>
      <c r="B88" s="20" t="s">
        <v>23</v>
      </c>
      <c r="C88" s="20" t="s">
        <v>83</v>
      </c>
      <c r="D88" s="20" t="s">
        <v>106</v>
      </c>
      <c r="E88" s="20" t="s">
        <v>112</v>
      </c>
      <c r="F88" s="20" t="s">
        <v>114</v>
      </c>
      <c r="G88" s="21">
        <v>70</v>
      </c>
      <c r="H88" s="21">
        <v>70</v>
      </c>
    </row>
    <row r="89" spans="1:8" s="48" customFormat="1" ht="40.5" x14ac:dyDescent="0.25">
      <c r="A89" s="14" t="s">
        <v>115</v>
      </c>
      <c r="B89" s="15" t="s">
        <v>23</v>
      </c>
      <c r="C89" s="15" t="s">
        <v>83</v>
      </c>
      <c r="D89" s="15" t="s">
        <v>106</v>
      </c>
      <c r="E89" s="15" t="s">
        <v>116</v>
      </c>
      <c r="F89" s="15"/>
      <c r="G89" s="18">
        <f t="shared" ref="G89:H89" si="22">G90</f>
        <v>10</v>
      </c>
      <c r="H89" s="18">
        <f t="shared" si="22"/>
        <v>10</v>
      </c>
    </row>
    <row r="90" spans="1:8" s="47" customFormat="1" x14ac:dyDescent="0.2">
      <c r="A90" s="19" t="s">
        <v>36</v>
      </c>
      <c r="B90" s="20" t="s">
        <v>23</v>
      </c>
      <c r="C90" s="20" t="s">
        <v>83</v>
      </c>
      <c r="D90" s="20" t="s">
        <v>106</v>
      </c>
      <c r="E90" s="20" t="s">
        <v>116</v>
      </c>
      <c r="F90" s="20" t="s">
        <v>37</v>
      </c>
      <c r="G90" s="21">
        <v>10</v>
      </c>
      <c r="H90" s="21">
        <v>10</v>
      </c>
    </row>
    <row r="91" spans="1:8" s="47" customFormat="1" ht="67.5" x14ac:dyDescent="0.2">
      <c r="A91" s="14" t="s">
        <v>117</v>
      </c>
      <c r="B91" s="15" t="s">
        <v>23</v>
      </c>
      <c r="C91" s="15" t="s">
        <v>83</v>
      </c>
      <c r="D91" s="15" t="s">
        <v>106</v>
      </c>
      <c r="E91" s="15" t="s">
        <v>118</v>
      </c>
      <c r="F91" s="15"/>
      <c r="G91" s="18">
        <f t="shared" ref="G91:H91" si="23">G92</f>
        <v>110</v>
      </c>
      <c r="H91" s="18">
        <f t="shared" si="23"/>
        <v>110</v>
      </c>
    </row>
    <row r="92" spans="1:8" s="47" customFormat="1" x14ac:dyDescent="0.2">
      <c r="A92" s="19" t="s">
        <v>36</v>
      </c>
      <c r="B92" s="20" t="s">
        <v>23</v>
      </c>
      <c r="C92" s="20" t="s">
        <v>83</v>
      </c>
      <c r="D92" s="20" t="s">
        <v>106</v>
      </c>
      <c r="E92" s="20" t="s">
        <v>118</v>
      </c>
      <c r="F92" s="20" t="s">
        <v>37</v>
      </c>
      <c r="G92" s="21">
        <v>110</v>
      </c>
      <c r="H92" s="21">
        <v>110</v>
      </c>
    </row>
    <row r="93" spans="1:8" s="47" customFormat="1" ht="13.5" x14ac:dyDescent="0.2">
      <c r="A93" s="14" t="s">
        <v>119</v>
      </c>
      <c r="B93" s="15" t="s">
        <v>23</v>
      </c>
      <c r="C93" s="15" t="s">
        <v>120</v>
      </c>
      <c r="D93" s="15"/>
      <c r="E93" s="15"/>
      <c r="F93" s="15"/>
      <c r="G93" s="18">
        <f>G94+G99+G106+G113</f>
        <v>2164</v>
      </c>
      <c r="H93" s="18">
        <f>H94+H99+H106+H113</f>
        <v>32564</v>
      </c>
    </row>
    <row r="94" spans="1:8" s="47" customFormat="1" ht="13.5" x14ac:dyDescent="0.2">
      <c r="A94" s="14" t="s">
        <v>121</v>
      </c>
      <c r="B94" s="15" t="s">
        <v>23</v>
      </c>
      <c r="C94" s="15" t="s">
        <v>120</v>
      </c>
      <c r="D94" s="15" t="s">
        <v>122</v>
      </c>
      <c r="E94" s="15"/>
      <c r="F94" s="15"/>
      <c r="G94" s="18">
        <f>G95+G97</f>
        <v>150</v>
      </c>
      <c r="H94" s="18">
        <f>H95+H97</f>
        <v>30550</v>
      </c>
    </row>
    <row r="95" spans="1:8" s="47" customFormat="1" ht="27" x14ac:dyDescent="0.2">
      <c r="A95" s="14" t="s">
        <v>123</v>
      </c>
      <c r="B95" s="15" t="s">
        <v>23</v>
      </c>
      <c r="C95" s="15" t="s">
        <v>120</v>
      </c>
      <c r="D95" s="15" t="s">
        <v>122</v>
      </c>
      <c r="E95" s="15" t="s">
        <v>124</v>
      </c>
      <c r="F95" s="15"/>
      <c r="G95" s="18">
        <f t="shared" ref="G95:H95" si="24">G96</f>
        <v>150</v>
      </c>
      <c r="H95" s="18">
        <f t="shared" si="24"/>
        <v>150</v>
      </c>
    </row>
    <row r="96" spans="1:8" s="47" customFormat="1" x14ac:dyDescent="0.2">
      <c r="A96" s="19" t="s">
        <v>36</v>
      </c>
      <c r="B96" s="20" t="s">
        <v>23</v>
      </c>
      <c r="C96" s="20" t="s">
        <v>120</v>
      </c>
      <c r="D96" s="20" t="s">
        <v>122</v>
      </c>
      <c r="E96" s="20" t="s">
        <v>124</v>
      </c>
      <c r="F96" s="20" t="s">
        <v>37</v>
      </c>
      <c r="G96" s="21">
        <v>150</v>
      </c>
      <c r="H96" s="21">
        <v>150</v>
      </c>
    </row>
    <row r="97" spans="1:8" s="47" customFormat="1" ht="57" customHeight="1" x14ac:dyDescent="0.2">
      <c r="A97" s="38" t="s">
        <v>365</v>
      </c>
      <c r="B97" s="15" t="s">
        <v>23</v>
      </c>
      <c r="C97" s="15" t="s">
        <v>120</v>
      </c>
      <c r="D97" s="15" t="s">
        <v>122</v>
      </c>
      <c r="E97" s="15" t="s">
        <v>125</v>
      </c>
      <c r="F97" s="15"/>
      <c r="G97" s="18">
        <f t="shared" ref="G97:H97" si="25">G98</f>
        <v>0</v>
      </c>
      <c r="H97" s="18">
        <f t="shared" si="25"/>
        <v>30400</v>
      </c>
    </row>
    <row r="98" spans="1:8" s="47" customFormat="1" ht="51" x14ac:dyDescent="0.2">
      <c r="A98" s="19" t="s">
        <v>126</v>
      </c>
      <c r="B98" s="20" t="s">
        <v>23</v>
      </c>
      <c r="C98" s="20" t="s">
        <v>120</v>
      </c>
      <c r="D98" s="20" t="s">
        <v>122</v>
      </c>
      <c r="E98" s="20" t="s">
        <v>125</v>
      </c>
      <c r="F98" s="20" t="s">
        <v>127</v>
      </c>
      <c r="G98" s="21">
        <v>0</v>
      </c>
      <c r="H98" s="21">
        <v>30400</v>
      </c>
    </row>
    <row r="99" spans="1:8" s="47" customFormat="1" ht="13.5" x14ac:dyDescent="0.2">
      <c r="A99" s="14" t="s">
        <v>128</v>
      </c>
      <c r="B99" s="15" t="s">
        <v>23</v>
      </c>
      <c r="C99" s="15" t="s">
        <v>120</v>
      </c>
      <c r="D99" s="15" t="s">
        <v>129</v>
      </c>
      <c r="E99" s="15"/>
      <c r="F99" s="15"/>
      <c r="G99" s="18">
        <f t="shared" ref="G99:H99" si="26">G100+G102+G104</f>
        <v>1375.9</v>
      </c>
      <c r="H99" s="18">
        <f t="shared" si="26"/>
        <v>1375.9</v>
      </c>
    </row>
    <row r="100" spans="1:8" s="47" customFormat="1" ht="27" x14ac:dyDescent="0.2">
      <c r="A100" s="14" t="s">
        <v>130</v>
      </c>
      <c r="B100" s="15" t="s">
        <v>23</v>
      </c>
      <c r="C100" s="15" t="s">
        <v>120</v>
      </c>
      <c r="D100" s="15" t="s">
        <v>129</v>
      </c>
      <c r="E100" s="15" t="s">
        <v>131</v>
      </c>
      <c r="F100" s="15"/>
      <c r="G100" s="18">
        <f t="shared" ref="G100:H100" si="27">G101</f>
        <v>179.2</v>
      </c>
      <c r="H100" s="18">
        <f t="shared" si="27"/>
        <v>179.2</v>
      </c>
    </row>
    <row r="101" spans="1:8" s="47" customFormat="1" x14ac:dyDescent="0.2">
      <c r="A101" s="19" t="s">
        <v>132</v>
      </c>
      <c r="B101" s="20" t="s">
        <v>23</v>
      </c>
      <c r="C101" s="20" t="s">
        <v>120</v>
      </c>
      <c r="D101" s="20" t="s">
        <v>129</v>
      </c>
      <c r="E101" s="20" t="s">
        <v>131</v>
      </c>
      <c r="F101" s="20" t="s">
        <v>133</v>
      </c>
      <c r="G101" s="21">
        <v>179.2</v>
      </c>
      <c r="H101" s="21">
        <v>179.2</v>
      </c>
    </row>
    <row r="102" spans="1:8" s="48" customFormat="1" ht="54" x14ac:dyDescent="0.25">
      <c r="A102" s="14" t="s">
        <v>134</v>
      </c>
      <c r="B102" s="15" t="s">
        <v>23</v>
      </c>
      <c r="C102" s="15" t="s">
        <v>120</v>
      </c>
      <c r="D102" s="15" t="s">
        <v>129</v>
      </c>
      <c r="E102" s="15" t="s">
        <v>135</v>
      </c>
      <c r="F102" s="15"/>
      <c r="G102" s="18">
        <f t="shared" ref="G102:H102" si="28">G103</f>
        <v>720</v>
      </c>
      <c r="H102" s="18">
        <f t="shared" si="28"/>
        <v>720</v>
      </c>
    </row>
    <row r="103" spans="1:8" s="47" customFormat="1" x14ac:dyDescent="0.2">
      <c r="A103" s="19" t="s">
        <v>36</v>
      </c>
      <c r="B103" s="20" t="s">
        <v>23</v>
      </c>
      <c r="C103" s="20" t="s">
        <v>120</v>
      </c>
      <c r="D103" s="20" t="s">
        <v>129</v>
      </c>
      <c r="E103" s="20" t="s">
        <v>135</v>
      </c>
      <c r="F103" s="20" t="s">
        <v>37</v>
      </c>
      <c r="G103" s="21">
        <v>720</v>
      </c>
      <c r="H103" s="21">
        <v>720</v>
      </c>
    </row>
    <row r="104" spans="1:8" s="47" customFormat="1" ht="81" x14ac:dyDescent="0.2">
      <c r="A104" s="14" t="s">
        <v>136</v>
      </c>
      <c r="B104" s="15" t="s">
        <v>23</v>
      </c>
      <c r="C104" s="15" t="s">
        <v>120</v>
      </c>
      <c r="D104" s="15" t="s">
        <v>129</v>
      </c>
      <c r="E104" s="15" t="s">
        <v>97</v>
      </c>
      <c r="F104" s="15"/>
      <c r="G104" s="18">
        <f t="shared" ref="G104:H104" si="29">G105</f>
        <v>476.7</v>
      </c>
      <c r="H104" s="18">
        <f t="shared" si="29"/>
        <v>476.7</v>
      </c>
    </row>
    <row r="105" spans="1:8" s="47" customFormat="1" x14ac:dyDescent="0.2">
      <c r="A105" s="19" t="s">
        <v>98</v>
      </c>
      <c r="B105" s="20" t="s">
        <v>23</v>
      </c>
      <c r="C105" s="20" t="s">
        <v>120</v>
      </c>
      <c r="D105" s="20" t="s">
        <v>137</v>
      </c>
      <c r="E105" s="20" t="s">
        <v>97</v>
      </c>
      <c r="F105" s="20" t="s">
        <v>99</v>
      </c>
      <c r="G105" s="21">
        <v>476.7</v>
      </c>
      <c r="H105" s="21">
        <v>476.7</v>
      </c>
    </row>
    <row r="106" spans="1:8" s="48" customFormat="1" ht="13.5" x14ac:dyDescent="0.25">
      <c r="A106" s="14" t="s">
        <v>138</v>
      </c>
      <c r="B106" s="15" t="s">
        <v>23</v>
      </c>
      <c r="C106" s="15" t="s">
        <v>120</v>
      </c>
      <c r="D106" s="15" t="s">
        <v>137</v>
      </c>
      <c r="E106" s="15"/>
      <c r="F106" s="15"/>
      <c r="G106" s="18">
        <f t="shared" ref="G106:H106" si="30">G107+G109+G111</f>
        <v>629.1</v>
      </c>
      <c r="H106" s="18">
        <f t="shared" si="30"/>
        <v>629.1</v>
      </c>
    </row>
    <row r="107" spans="1:8" s="48" customFormat="1" ht="81" x14ac:dyDescent="0.25">
      <c r="A107" s="14" t="s">
        <v>136</v>
      </c>
      <c r="B107" s="15" t="s">
        <v>23</v>
      </c>
      <c r="C107" s="15" t="s">
        <v>120</v>
      </c>
      <c r="D107" s="15" t="s">
        <v>137</v>
      </c>
      <c r="E107" s="15" t="s">
        <v>97</v>
      </c>
      <c r="F107" s="15"/>
      <c r="G107" s="18">
        <f t="shared" ref="G107:H107" si="31">G108</f>
        <v>333.7</v>
      </c>
      <c r="H107" s="18">
        <f t="shared" si="31"/>
        <v>333.7</v>
      </c>
    </row>
    <row r="108" spans="1:8" s="47" customFormat="1" x14ac:dyDescent="0.2">
      <c r="A108" s="19" t="s">
        <v>98</v>
      </c>
      <c r="B108" s="20" t="s">
        <v>23</v>
      </c>
      <c r="C108" s="20" t="s">
        <v>120</v>
      </c>
      <c r="D108" s="20" t="s">
        <v>137</v>
      </c>
      <c r="E108" s="20" t="s">
        <v>97</v>
      </c>
      <c r="F108" s="20" t="s">
        <v>99</v>
      </c>
      <c r="G108" s="21">
        <v>333.7</v>
      </c>
      <c r="H108" s="21">
        <v>333.7</v>
      </c>
    </row>
    <row r="109" spans="1:8" s="47" customFormat="1" ht="27" x14ac:dyDescent="0.2">
      <c r="A109" s="14" t="s">
        <v>139</v>
      </c>
      <c r="B109" s="15" t="s">
        <v>23</v>
      </c>
      <c r="C109" s="15" t="s">
        <v>120</v>
      </c>
      <c r="D109" s="15" t="s">
        <v>137</v>
      </c>
      <c r="E109" s="15" t="s">
        <v>140</v>
      </c>
      <c r="F109" s="15"/>
      <c r="G109" s="18">
        <f t="shared" ref="G109:H109" si="32">G110</f>
        <v>195.4</v>
      </c>
      <c r="H109" s="18">
        <f t="shared" si="32"/>
        <v>195.4</v>
      </c>
    </row>
    <row r="110" spans="1:8" s="47" customFormat="1" x14ac:dyDescent="0.2">
      <c r="A110" s="19" t="s">
        <v>36</v>
      </c>
      <c r="B110" s="20" t="s">
        <v>23</v>
      </c>
      <c r="C110" s="20" t="s">
        <v>120</v>
      </c>
      <c r="D110" s="20" t="s">
        <v>137</v>
      </c>
      <c r="E110" s="20" t="s">
        <v>140</v>
      </c>
      <c r="F110" s="20" t="s">
        <v>37</v>
      </c>
      <c r="G110" s="21">
        <v>195.4</v>
      </c>
      <c r="H110" s="21">
        <v>195.4</v>
      </c>
    </row>
    <row r="111" spans="1:8" s="47" customFormat="1" ht="51" x14ac:dyDescent="0.2">
      <c r="A111" s="19" t="s">
        <v>141</v>
      </c>
      <c r="B111" s="40" t="s">
        <v>23</v>
      </c>
      <c r="C111" s="40" t="s">
        <v>120</v>
      </c>
      <c r="D111" s="40" t="s">
        <v>137</v>
      </c>
      <c r="E111" s="40" t="s">
        <v>142</v>
      </c>
      <c r="F111" s="40"/>
      <c r="G111" s="41">
        <f t="shared" ref="G111:H111" si="33">G112</f>
        <v>100</v>
      </c>
      <c r="H111" s="41">
        <f t="shared" si="33"/>
        <v>100</v>
      </c>
    </row>
    <row r="112" spans="1:8" s="47" customFormat="1" x14ac:dyDescent="0.2">
      <c r="A112" s="19" t="s">
        <v>36</v>
      </c>
      <c r="B112" s="42" t="s">
        <v>23</v>
      </c>
      <c r="C112" s="42" t="s">
        <v>120</v>
      </c>
      <c r="D112" s="42" t="s">
        <v>137</v>
      </c>
      <c r="E112" s="42" t="s">
        <v>142</v>
      </c>
      <c r="F112" s="42" t="s">
        <v>37</v>
      </c>
      <c r="G112" s="43">
        <v>100</v>
      </c>
      <c r="H112" s="43">
        <v>100</v>
      </c>
    </row>
    <row r="113" spans="1:8" s="47" customFormat="1" ht="27" x14ac:dyDescent="0.2">
      <c r="A113" s="14" t="s">
        <v>143</v>
      </c>
      <c r="B113" s="15" t="s">
        <v>23</v>
      </c>
      <c r="C113" s="15" t="s">
        <v>120</v>
      </c>
      <c r="D113" s="15" t="s">
        <v>144</v>
      </c>
      <c r="E113" s="15"/>
      <c r="F113" s="15"/>
      <c r="G113" s="18">
        <f>G114+G116</f>
        <v>9</v>
      </c>
      <c r="H113" s="18">
        <f>H114+H116</f>
        <v>9</v>
      </c>
    </row>
    <row r="114" spans="1:8" s="47" customFormat="1" ht="94.5" x14ac:dyDescent="0.2">
      <c r="A114" s="32" t="s">
        <v>145</v>
      </c>
      <c r="B114" s="33" t="s">
        <v>23</v>
      </c>
      <c r="C114" s="33" t="s">
        <v>120</v>
      </c>
      <c r="D114" s="33" t="s">
        <v>144</v>
      </c>
      <c r="E114" s="33" t="s">
        <v>146</v>
      </c>
      <c r="F114" s="33"/>
      <c r="G114" s="44">
        <f t="shared" ref="G114:H114" si="34">G115</f>
        <v>0</v>
      </c>
      <c r="H114" s="44">
        <f t="shared" si="34"/>
        <v>0</v>
      </c>
    </row>
    <row r="115" spans="1:8" s="47" customFormat="1" ht="51" x14ac:dyDescent="0.2">
      <c r="A115" s="35" t="s">
        <v>103</v>
      </c>
      <c r="B115" s="36" t="s">
        <v>23</v>
      </c>
      <c r="C115" s="36" t="s">
        <v>120</v>
      </c>
      <c r="D115" s="36" t="s">
        <v>144</v>
      </c>
      <c r="E115" s="36" t="s">
        <v>146</v>
      </c>
      <c r="F115" s="36" t="s">
        <v>127</v>
      </c>
      <c r="G115" s="30">
        <v>0</v>
      </c>
      <c r="H115" s="30">
        <v>0</v>
      </c>
    </row>
    <row r="116" spans="1:8" s="47" customFormat="1" ht="81" x14ac:dyDescent="0.2">
      <c r="A116" s="14" t="s">
        <v>147</v>
      </c>
      <c r="B116" s="15" t="s">
        <v>23</v>
      </c>
      <c r="C116" s="15" t="s">
        <v>120</v>
      </c>
      <c r="D116" s="15" t="s">
        <v>144</v>
      </c>
      <c r="E116" s="15" t="s">
        <v>148</v>
      </c>
      <c r="F116" s="15"/>
      <c r="G116" s="44">
        <f t="shared" ref="G116:H116" si="35">G117+G118+G119</f>
        <v>9</v>
      </c>
      <c r="H116" s="44">
        <f t="shared" si="35"/>
        <v>9</v>
      </c>
    </row>
    <row r="117" spans="1:8" s="47" customFormat="1" ht="25.5" x14ac:dyDescent="0.2">
      <c r="A117" s="19" t="s">
        <v>30</v>
      </c>
      <c r="B117" s="20" t="s">
        <v>23</v>
      </c>
      <c r="C117" s="20" t="s">
        <v>120</v>
      </c>
      <c r="D117" s="20" t="s">
        <v>144</v>
      </c>
      <c r="E117" s="20" t="s">
        <v>148</v>
      </c>
      <c r="F117" s="20" t="s">
        <v>31</v>
      </c>
      <c r="G117" s="30">
        <v>4.5999999999999996</v>
      </c>
      <c r="H117" s="30">
        <v>4.5999999999999996</v>
      </c>
    </row>
    <row r="118" spans="1:8" s="47" customFormat="1" ht="51" x14ac:dyDescent="0.2">
      <c r="A118" s="19" t="s">
        <v>34</v>
      </c>
      <c r="B118" s="20" t="s">
        <v>23</v>
      </c>
      <c r="C118" s="20" t="s">
        <v>120</v>
      </c>
      <c r="D118" s="20" t="s">
        <v>144</v>
      </c>
      <c r="E118" s="20" t="s">
        <v>148</v>
      </c>
      <c r="F118" s="20" t="s">
        <v>35</v>
      </c>
      <c r="G118" s="30">
        <v>1.4</v>
      </c>
      <c r="H118" s="30">
        <v>1.4</v>
      </c>
    </row>
    <row r="119" spans="1:8" s="47" customFormat="1" x14ac:dyDescent="0.2">
      <c r="A119" s="19" t="s">
        <v>36</v>
      </c>
      <c r="B119" s="20" t="s">
        <v>23</v>
      </c>
      <c r="C119" s="20" t="s">
        <v>120</v>
      </c>
      <c r="D119" s="20" t="s">
        <v>144</v>
      </c>
      <c r="E119" s="20" t="s">
        <v>148</v>
      </c>
      <c r="F119" s="20" t="s">
        <v>37</v>
      </c>
      <c r="G119" s="30">
        <v>3</v>
      </c>
      <c r="H119" s="30">
        <v>3</v>
      </c>
    </row>
    <row r="120" spans="1:8" s="47" customFormat="1" ht="13.5" x14ac:dyDescent="0.2">
      <c r="A120" s="14" t="s">
        <v>149</v>
      </c>
      <c r="B120" s="15" t="s">
        <v>23</v>
      </c>
      <c r="C120" s="15" t="s">
        <v>150</v>
      </c>
      <c r="D120" s="15"/>
      <c r="E120" s="15"/>
      <c r="F120" s="15"/>
      <c r="G120" s="16">
        <f t="shared" ref="G120:H120" si="36">G121</f>
        <v>5440.6560200000004</v>
      </c>
      <c r="H120" s="16">
        <f t="shared" si="36"/>
        <v>5440.6560200000004</v>
      </c>
    </row>
    <row r="121" spans="1:8" s="47" customFormat="1" ht="27" x14ac:dyDescent="0.2">
      <c r="A121" s="14" t="s">
        <v>151</v>
      </c>
      <c r="B121" s="15" t="s">
        <v>23</v>
      </c>
      <c r="C121" s="15" t="s">
        <v>150</v>
      </c>
      <c r="D121" s="15" t="s">
        <v>152</v>
      </c>
      <c r="E121" s="15"/>
      <c r="F121" s="15"/>
      <c r="G121" s="16">
        <f t="shared" ref="G121:H121" si="37">G122+G124</f>
        <v>5440.6560200000004</v>
      </c>
      <c r="H121" s="16">
        <f t="shared" si="37"/>
        <v>5440.6560200000004</v>
      </c>
    </row>
    <row r="122" spans="1:8" s="48" customFormat="1" ht="69.75" customHeight="1" x14ac:dyDescent="0.25">
      <c r="A122" s="14" t="s">
        <v>153</v>
      </c>
      <c r="B122" s="15" t="s">
        <v>23</v>
      </c>
      <c r="C122" s="15" t="s">
        <v>150</v>
      </c>
      <c r="D122" s="15" t="s">
        <v>152</v>
      </c>
      <c r="E122" s="15" t="s">
        <v>154</v>
      </c>
      <c r="F122" s="15"/>
      <c r="G122" s="16">
        <f t="shared" ref="G122:H122" si="38">G123</f>
        <v>440.65602000000001</v>
      </c>
      <c r="H122" s="16">
        <f t="shared" si="38"/>
        <v>440.65602000000001</v>
      </c>
    </row>
    <row r="123" spans="1:8" s="47" customFormat="1" x14ac:dyDescent="0.2">
      <c r="A123" s="19" t="s">
        <v>36</v>
      </c>
      <c r="B123" s="20" t="s">
        <v>23</v>
      </c>
      <c r="C123" s="20" t="s">
        <v>150</v>
      </c>
      <c r="D123" s="20" t="s">
        <v>152</v>
      </c>
      <c r="E123" s="20" t="s">
        <v>154</v>
      </c>
      <c r="F123" s="20" t="s">
        <v>37</v>
      </c>
      <c r="G123" s="45">
        <v>440.65602000000001</v>
      </c>
      <c r="H123" s="45">
        <v>440.65602000000001</v>
      </c>
    </row>
    <row r="124" spans="1:8" s="47" customFormat="1" ht="27" x14ac:dyDescent="0.2">
      <c r="A124" s="32" t="s">
        <v>155</v>
      </c>
      <c r="B124" s="33" t="s">
        <v>23</v>
      </c>
      <c r="C124" s="33" t="s">
        <v>150</v>
      </c>
      <c r="D124" s="33" t="s">
        <v>152</v>
      </c>
      <c r="E124" s="33" t="s">
        <v>156</v>
      </c>
      <c r="F124" s="33"/>
      <c r="G124" s="44">
        <f t="shared" ref="G124:H124" si="39">G125</f>
        <v>5000</v>
      </c>
      <c r="H124" s="44">
        <f t="shared" si="39"/>
        <v>5000</v>
      </c>
    </row>
    <row r="125" spans="1:8" s="47" customFormat="1" x14ac:dyDescent="0.2">
      <c r="A125" s="35" t="s">
        <v>36</v>
      </c>
      <c r="B125" s="36" t="s">
        <v>23</v>
      </c>
      <c r="C125" s="36" t="s">
        <v>150</v>
      </c>
      <c r="D125" s="36" t="s">
        <v>152</v>
      </c>
      <c r="E125" s="36" t="s">
        <v>156</v>
      </c>
      <c r="F125" s="36" t="s">
        <v>37</v>
      </c>
      <c r="G125" s="21">
        <v>5000</v>
      </c>
      <c r="H125" s="21">
        <v>5000</v>
      </c>
    </row>
    <row r="126" spans="1:8" s="47" customFormat="1" ht="13.5" x14ac:dyDescent="0.2">
      <c r="A126" s="14" t="s">
        <v>157</v>
      </c>
      <c r="B126" s="15" t="s">
        <v>23</v>
      </c>
      <c r="C126" s="15" t="s">
        <v>158</v>
      </c>
      <c r="D126" s="15"/>
      <c r="E126" s="15"/>
      <c r="F126" s="15"/>
      <c r="G126" s="18">
        <f t="shared" ref="G126:H126" si="40">G127+G130</f>
        <v>135</v>
      </c>
      <c r="H126" s="18">
        <f t="shared" si="40"/>
        <v>135</v>
      </c>
    </row>
    <row r="127" spans="1:8" s="47" customFormat="1" ht="13.5" x14ac:dyDescent="0.2">
      <c r="A127" s="14" t="s">
        <v>159</v>
      </c>
      <c r="B127" s="15" t="s">
        <v>23</v>
      </c>
      <c r="C127" s="15" t="s">
        <v>158</v>
      </c>
      <c r="D127" s="15" t="s">
        <v>160</v>
      </c>
      <c r="E127" s="15"/>
      <c r="F127" s="15"/>
      <c r="G127" s="18">
        <f t="shared" ref="G127:H128" si="41">G128</f>
        <v>100</v>
      </c>
      <c r="H127" s="18">
        <f t="shared" si="41"/>
        <v>100</v>
      </c>
    </row>
    <row r="128" spans="1:8" s="47" customFormat="1" ht="54" x14ac:dyDescent="0.2">
      <c r="A128" s="14" t="s">
        <v>161</v>
      </c>
      <c r="B128" s="15" t="s">
        <v>23</v>
      </c>
      <c r="C128" s="15" t="s">
        <v>158</v>
      </c>
      <c r="D128" s="15" t="s">
        <v>160</v>
      </c>
      <c r="E128" s="15" t="s">
        <v>162</v>
      </c>
      <c r="F128" s="15"/>
      <c r="G128" s="18">
        <f t="shared" si="41"/>
        <v>100</v>
      </c>
      <c r="H128" s="18">
        <f t="shared" si="41"/>
        <v>100</v>
      </c>
    </row>
    <row r="129" spans="1:8" s="47" customFormat="1" x14ac:dyDescent="0.2">
      <c r="A129" s="19" t="s">
        <v>36</v>
      </c>
      <c r="B129" s="20" t="s">
        <v>23</v>
      </c>
      <c r="C129" s="20" t="s">
        <v>158</v>
      </c>
      <c r="D129" s="20" t="s">
        <v>160</v>
      </c>
      <c r="E129" s="20" t="s">
        <v>162</v>
      </c>
      <c r="F129" s="20" t="s">
        <v>37</v>
      </c>
      <c r="G129" s="21">
        <v>100</v>
      </c>
      <c r="H129" s="21">
        <v>100</v>
      </c>
    </row>
    <row r="130" spans="1:8" s="47" customFormat="1" ht="13.5" x14ac:dyDescent="0.2">
      <c r="A130" s="14" t="s">
        <v>163</v>
      </c>
      <c r="B130" s="15" t="s">
        <v>23</v>
      </c>
      <c r="C130" s="15" t="s">
        <v>158</v>
      </c>
      <c r="D130" s="15" t="s">
        <v>164</v>
      </c>
      <c r="E130" s="15"/>
      <c r="F130" s="15"/>
      <c r="G130" s="18">
        <f t="shared" ref="G130:H131" si="42">G131</f>
        <v>35</v>
      </c>
      <c r="H130" s="18">
        <f t="shared" si="42"/>
        <v>35</v>
      </c>
    </row>
    <row r="131" spans="1:8" s="47" customFormat="1" ht="67.5" x14ac:dyDescent="0.2">
      <c r="A131" s="14" t="s">
        <v>165</v>
      </c>
      <c r="B131" s="15" t="s">
        <v>23</v>
      </c>
      <c r="C131" s="15" t="s">
        <v>158</v>
      </c>
      <c r="D131" s="15" t="s">
        <v>164</v>
      </c>
      <c r="E131" s="15" t="s">
        <v>166</v>
      </c>
      <c r="F131" s="15"/>
      <c r="G131" s="18">
        <f t="shared" si="42"/>
        <v>35</v>
      </c>
      <c r="H131" s="18">
        <f t="shared" si="42"/>
        <v>35</v>
      </c>
    </row>
    <row r="132" spans="1:8" s="47" customFormat="1" x14ac:dyDescent="0.2">
      <c r="A132" s="19" t="s">
        <v>36</v>
      </c>
      <c r="B132" s="20" t="s">
        <v>23</v>
      </c>
      <c r="C132" s="20" t="s">
        <v>158</v>
      </c>
      <c r="D132" s="20" t="s">
        <v>164</v>
      </c>
      <c r="E132" s="20" t="s">
        <v>166</v>
      </c>
      <c r="F132" s="20" t="s">
        <v>37</v>
      </c>
      <c r="G132" s="21">
        <v>35</v>
      </c>
      <c r="H132" s="21">
        <v>35</v>
      </c>
    </row>
    <row r="133" spans="1:8" s="47" customFormat="1" ht="13.5" x14ac:dyDescent="0.2">
      <c r="A133" s="14" t="s">
        <v>167</v>
      </c>
      <c r="B133" s="15" t="s">
        <v>23</v>
      </c>
      <c r="C133" s="15" t="s">
        <v>168</v>
      </c>
      <c r="D133" s="15"/>
      <c r="E133" s="15"/>
      <c r="F133" s="15"/>
      <c r="G133" s="18">
        <f t="shared" ref="G133:H135" si="43">G134</f>
        <v>150</v>
      </c>
      <c r="H133" s="18">
        <f t="shared" si="43"/>
        <v>150</v>
      </c>
    </row>
    <row r="134" spans="1:8" s="47" customFormat="1" ht="27" x14ac:dyDescent="0.2">
      <c r="A134" s="14" t="s">
        <v>169</v>
      </c>
      <c r="B134" s="15" t="s">
        <v>23</v>
      </c>
      <c r="C134" s="15" t="s">
        <v>168</v>
      </c>
      <c r="D134" s="15" t="s">
        <v>170</v>
      </c>
      <c r="E134" s="15"/>
      <c r="F134" s="15"/>
      <c r="G134" s="18">
        <f t="shared" si="43"/>
        <v>150</v>
      </c>
      <c r="H134" s="18">
        <f t="shared" si="43"/>
        <v>150</v>
      </c>
    </row>
    <row r="135" spans="1:8" s="47" customFormat="1" ht="54" x14ac:dyDescent="0.2">
      <c r="A135" s="14" t="s">
        <v>171</v>
      </c>
      <c r="B135" s="15" t="s">
        <v>23</v>
      </c>
      <c r="C135" s="15" t="s">
        <v>168</v>
      </c>
      <c r="D135" s="15" t="s">
        <v>170</v>
      </c>
      <c r="E135" s="15" t="s">
        <v>172</v>
      </c>
      <c r="F135" s="15"/>
      <c r="G135" s="18">
        <f t="shared" si="43"/>
        <v>150</v>
      </c>
      <c r="H135" s="18">
        <f t="shared" si="43"/>
        <v>150</v>
      </c>
    </row>
    <row r="136" spans="1:8" s="47" customFormat="1" x14ac:dyDescent="0.2">
      <c r="A136" s="19" t="s">
        <v>36</v>
      </c>
      <c r="B136" s="20" t="s">
        <v>23</v>
      </c>
      <c r="C136" s="20" t="s">
        <v>168</v>
      </c>
      <c r="D136" s="20" t="s">
        <v>170</v>
      </c>
      <c r="E136" s="20" t="s">
        <v>172</v>
      </c>
      <c r="F136" s="20" t="s">
        <v>37</v>
      </c>
      <c r="G136" s="21">
        <v>150</v>
      </c>
      <c r="H136" s="21">
        <v>150</v>
      </c>
    </row>
    <row r="137" spans="1:8" s="47" customFormat="1" ht="13.5" x14ac:dyDescent="0.2">
      <c r="A137" s="14" t="s">
        <v>173</v>
      </c>
      <c r="B137" s="15" t="s">
        <v>23</v>
      </c>
      <c r="C137" s="15" t="s">
        <v>17</v>
      </c>
      <c r="D137" s="15"/>
      <c r="E137" s="15"/>
      <c r="F137" s="15"/>
      <c r="G137" s="16">
        <f t="shared" ref="G137:H137" si="44">G138+G141</f>
        <v>3807.7577700000002</v>
      </c>
      <c r="H137" s="16">
        <f t="shared" si="44"/>
        <v>3425.7744300000004</v>
      </c>
    </row>
    <row r="138" spans="1:8" s="47" customFormat="1" ht="13.5" x14ac:dyDescent="0.2">
      <c r="A138" s="14" t="s">
        <v>174</v>
      </c>
      <c r="B138" s="15" t="s">
        <v>23</v>
      </c>
      <c r="C138" s="15" t="s">
        <v>17</v>
      </c>
      <c r="D138" s="15" t="s">
        <v>175</v>
      </c>
      <c r="E138" s="15"/>
      <c r="F138" s="15"/>
      <c r="G138" s="18">
        <f t="shared" ref="G138:H139" si="45">G139</f>
        <v>970.2</v>
      </c>
      <c r="H138" s="18">
        <f t="shared" si="45"/>
        <v>970.2</v>
      </c>
    </row>
    <row r="139" spans="1:8" s="47" customFormat="1" ht="54" x14ac:dyDescent="0.2">
      <c r="A139" s="14" t="s">
        <v>176</v>
      </c>
      <c r="B139" s="15" t="s">
        <v>23</v>
      </c>
      <c r="C139" s="15" t="s">
        <v>17</v>
      </c>
      <c r="D139" s="15" t="s">
        <v>175</v>
      </c>
      <c r="E139" s="15" t="s">
        <v>177</v>
      </c>
      <c r="F139" s="15"/>
      <c r="G139" s="18">
        <f t="shared" si="45"/>
        <v>970.2</v>
      </c>
      <c r="H139" s="18">
        <f t="shared" si="45"/>
        <v>970.2</v>
      </c>
    </row>
    <row r="140" spans="1:8" s="47" customFormat="1" ht="38.25" x14ac:dyDescent="0.2">
      <c r="A140" s="19" t="s">
        <v>178</v>
      </c>
      <c r="B140" s="20" t="s">
        <v>23</v>
      </c>
      <c r="C140" s="20" t="s">
        <v>17</v>
      </c>
      <c r="D140" s="20" t="s">
        <v>175</v>
      </c>
      <c r="E140" s="20" t="s">
        <v>177</v>
      </c>
      <c r="F140" s="20" t="s">
        <v>179</v>
      </c>
      <c r="G140" s="21">
        <v>970.2</v>
      </c>
      <c r="H140" s="21">
        <v>970.2</v>
      </c>
    </row>
    <row r="141" spans="1:8" s="47" customFormat="1" ht="13.5" x14ac:dyDescent="0.2">
      <c r="A141" s="14" t="s">
        <v>180</v>
      </c>
      <c r="B141" s="15" t="s">
        <v>23</v>
      </c>
      <c r="C141" s="15" t="s">
        <v>17</v>
      </c>
      <c r="D141" s="15" t="s">
        <v>181</v>
      </c>
      <c r="E141" s="15"/>
      <c r="F141" s="15"/>
      <c r="G141" s="16">
        <f>G142+G144+G146+G148+G150+G152</f>
        <v>2837.5577699999999</v>
      </c>
      <c r="H141" s="16">
        <f>H142+H144+H146+H148+H150+H152</f>
        <v>2455.5744300000001</v>
      </c>
    </row>
    <row r="142" spans="1:8" s="47" customFormat="1" ht="94.5" x14ac:dyDescent="0.2">
      <c r="A142" s="14" t="s">
        <v>182</v>
      </c>
      <c r="B142" s="15" t="s">
        <v>23</v>
      </c>
      <c r="C142" s="15" t="s">
        <v>17</v>
      </c>
      <c r="D142" s="15" t="s">
        <v>181</v>
      </c>
      <c r="E142" s="15" t="s">
        <v>183</v>
      </c>
      <c r="F142" s="15"/>
      <c r="G142" s="18">
        <f t="shared" ref="G142:H142" si="46">G143</f>
        <v>150</v>
      </c>
      <c r="H142" s="18">
        <f t="shared" si="46"/>
        <v>150</v>
      </c>
    </row>
    <row r="143" spans="1:8" s="47" customFormat="1" ht="38.25" x14ac:dyDescent="0.2">
      <c r="A143" s="19" t="s">
        <v>60</v>
      </c>
      <c r="B143" s="20" t="s">
        <v>23</v>
      </c>
      <c r="C143" s="20" t="s">
        <v>17</v>
      </c>
      <c r="D143" s="20" t="s">
        <v>181</v>
      </c>
      <c r="E143" s="20" t="s">
        <v>183</v>
      </c>
      <c r="F143" s="20" t="s">
        <v>61</v>
      </c>
      <c r="G143" s="21">
        <v>150</v>
      </c>
      <c r="H143" s="21">
        <v>150</v>
      </c>
    </row>
    <row r="144" spans="1:8" s="47" customFormat="1" ht="54" x14ac:dyDescent="0.2">
      <c r="A144" s="14" t="s">
        <v>184</v>
      </c>
      <c r="B144" s="15" t="s">
        <v>23</v>
      </c>
      <c r="C144" s="15" t="s">
        <v>17</v>
      </c>
      <c r="D144" s="15" t="s">
        <v>181</v>
      </c>
      <c r="E144" s="15" t="s">
        <v>185</v>
      </c>
      <c r="F144" s="15"/>
      <c r="G144" s="16">
        <f t="shared" ref="G144:H144" si="47">G145</f>
        <v>837.55777</v>
      </c>
      <c r="H144" s="16">
        <f t="shared" si="47"/>
        <v>455.57443000000001</v>
      </c>
    </row>
    <row r="145" spans="1:11" s="47" customFormat="1" x14ac:dyDescent="0.2">
      <c r="A145" s="19" t="s">
        <v>186</v>
      </c>
      <c r="B145" s="20" t="s">
        <v>23</v>
      </c>
      <c r="C145" s="20" t="s">
        <v>17</v>
      </c>
      <c r="D145" s="20" t="s">
        <v>181</v>
      </c>
      <c r="E145" s="20" t="s">
        <v>185</v>
      </c>
      <c r="F145" s="20" t="s">
        <v>187</v>
      </c>
      <c r="G145" s="45">
        <v>837.55777</v>
      </c>
      <c r="H145" s="45">
        <v>455.57443000000001</v>
      </c>
    </row>
    <row r="146" spans="1:11" s="47" customFormat="1" ht="81" x14ac:dyDescent="0.2">
      <c r="A146" s="14" t="s">
        <v>188</v>
      </c>
      <c r="B146" s="15" t="s">
        <v>23</v>
      </c>
      <c r="C146" s="15" t="s">
        <v>17</v>
      </c>
      <c r="D146" s="15" t="s">
        <v>181</v>
      </c>
      <c r="E146" s="15" t="s">
        <v>189</v>
      </c>
      <c r="F146" s="15"/>
      <c r="G146" s="18">
        <f t="shared" ref="G146:H146" si="48">G147</f>
        <v>1000</v>
      </c>
      <c r="H146" s="18">
        <f t="shared" si="48"/>
        <v>1000</v>
      </c>
    </row>
    <row r="147" spans="1:11" s="47" customFormat="1" ht="38.25" x14ac:dyDescent="0.2">
      <c r="A147" s="19" t="s">
        <v>60</v>
      </c>
      <c r="B147" s="20" t="s">
        <v>23</v>
      </c>
      <c r="C147" s="20" t="s">
        <v>17</v>
      </c>
      <c r="D147" s="20" t="s">
        <v>181</v>
      </c>
      <c r="E147" s="20" t="s">
        <v>189</v>
      </c>
      <c r="F147" s="20" t="s">
        <v>61</v>
      </c>
      <c r="G147" s="21">
        <v>1000</v>
      </c>
      <c r="H147" s="21">
        <v>1000</v>
      </c>
    </row>
    <row r="148" spans="1:11" s="47" customFormat="1" ht="67.5" x14ac:dyDescent="0.2">
      <c r="A148" s="14" t="s">
        <v>190</v>
      </c>
      <c r="B148" s="15" t="s">
        <v>23</v>
      </c>
      <c r="C148" s="15" t="s">
        <v>17</v>
      </c>
      <c r="D148" s="15" t="s">
        <v>181</v>
      </c>
      <c r="E148" s="15" t="s">
        <v>191</v>
      </c>
      <c r="F148" s="15"/>
      <c r="G148" s="18">
        <f t="shared" ref="G148:H148" si="49">G149</f>
        <v>500</v>
      </c>
      <c r="H148" s="18">
        <f t="shared" si="49"/>
        <v>500</v>
      </c>
    </row>
    <row r="149" spans="1:11" s="47" customFormat="1" ht="38.25" x14ac:dyDescent="0.2">
      <c r="A149" s="19" t="s">
        <v>60</v>
      </c>
      <c r="B149" s="20" t="s">
        <v>23</v>
      </c>
      <c r="C149" s="20" t="s">
        <v>17</v>
      </c>
      <c r="D149" s="20" t="s">
        <v>181</v>
      </c>
      <c r="E149" s="20" t="s">
        <v>191</v>
      </c>
      <c r="F149" s="20" t="s">
        <v>61</v>
      </c>
      <c r="G149" s="21">
        <v>500</v>
      </c>
      <c r="H149" s="21">
        <v>500</v>
      </c>
    </row>
    <row r="150" spans="1:11" s="47" customFormat="1" ht="64.150000000000006" customHeight="1" x14ac:dyDescent="0.2">
      <c r="A150" s="14" t="s">
        <v>192</v>
      </c>
      <c r="B150" s="15" t="s">
        <v>23</v>
      </c>
      <c r="C150" s="15" t="s">
        <v>17</v>
      </c>
      <c r="D150" s="15" t="s">
        <v>181</v>
      </c>
      <c r="E150" s="15" t="s">
        <v>193</v>
      </c>
      <c r="F150" s="15"/>
      <c r="G150" s="18">
        <f t="shared" ref="G150:H150" si="50">G151</f>
        <v>300</v>
      </c>
      <c r="H150" s="18">
        <f t="shared" si="50"/>
        <v>300</v>
      </c>
    </row>
    <row r="151" spans="1:11" s="47" customFormat="1" ht="38.25" x14ac:dyDescent="0.2">
      <c r="A151" s="19" t="s">
        <v>178</v>
      </c>
      <c r="B151" s="20" t="s">
        <v>23</v>
      </c>
      <c r="C151" s="20" t="s">
        <v>17</v>
      </c>
      <c r="D151" s="20" t="s">
        <v>181</v>
      </c>
      <c r="E151" s="20" t="s">
        <v>193</v>
      </c>
      <c r="F151" s="20" t="s">
        <v>179</v>
      </c>
      <c r="G151" s="21">
        <v>300</v>
      </c>
      <c r="H151" s="21">
        <v>300</v>
      </c>
    </row>
    <row r="152" spans="1:11" s="47" customFormat="1" ht="67.5" x14ac:dyDescent="0.2">
      <c r="A152" s="14" t="s">
        <v>194</v>
      </c>
      <c r="B152" s="15" t="s">
        <v>23</v>
      </c>
      <c r="C152" s="15" t="s">
        <v>17</v>
      </c>
      <c r="D152" s="15" t="s">
        <v>181</v>
      </c>
      <c r="E152" s="15" t="s">
        <v>195</v>
      </c>
      <c r="F152" s="15"/>
      <c r="G152" s="18">
        <f t="shared" ref="G152:H152" si="51">G153</f>
        <v>50</v>
      </c>
      <c r="H152" s="18">
        <f t="shared" si="51"/>
        <v>50</v>
      </c>
    </row>
    <row r="153" spans="1:11" s="47" customFormat="1" x14ac:dyDescent="0.2">
      <c r="A153" s="19" t="s">
        <v>36</v>
      </c>
      <c r="B153" s="20" t="s">
        <v>23</v>
      </c>
      <c r="C153" s="20" t="s">
        <v>17</v>
      </c>
      <c r="D153" s="20" t="s">
        <v>181</v>
      </c>
      <c r="E153" s="20" t="s">
        <v>195</v>
      </c>
      <c r="F153" s="20" t="s">
        <v>37</v>
      </c>
      <c r="G153" s="21">
        <v>50</v>
      </c>
      <c r="H153" s="21">
        <v>50</v>
      </c>
    </row>
    <row r="154" spans="1:11" s="47" customFormat="1" ht="13.5" x14ac:dyDescent="0.2">
      <c r="A154" s="14" t="s">
        <v>196</v>
      </c>
      <c r="B154" s="15" t="s">
        <v>23</v>
      </c>
      <c r="C154" s="15" t="s">
        <v>197</v>
      </c>
      <c r="D154" s="15"/>
      <c r="E154" s="15"/>
      <c r="F154" s="15"/>
      <c r="G154" s="18">
        <f t="shared" ref="G154:H154" si="52">G155+G158</f>
        <v>7593.6</v>
      </c>
      <c r="H154" s="18">
        <f t="shared" si="52"/>
        <v>8093.6</v>
      </c>
    </row>
    <row r="155" spans="1:11" s="47" customFormat="1" ht="13.5" x14ac:dyDescent="0.2">
      <c r="A155" s="14" t="s">
        <v>198</v>
      </c>
      <c r="B155" s="15" t="s">
        <v>23</v>
      </c>
      <c r="C155" s="15" t="s">
        <v>197</v>
      </c>
      <c r="D155" s="15" t="s">
        <v>199</v>
      </c>
      <c r="E155" s="15"/>
      <c r="F155" s="15"/>
      <c r="G155" s="18">
        <f t="shared" ref="G155:H156" si="53">G156</f>
        <v>100</v>
      </c>
      <c r="H155" s="18">
        <f t="shared" si="53"/>
        <v>100</v>
      </c>
    </row>
    <row r="156" spans="1:11" s="47" customFormat="1" ht="54" x14ac:dyDescent="0.2">
      <c r="A156" s="14" t="s">
        <v>200</v>
      </c>
      <c r="B156" s="15" t="s">
        <v>23</v>
      </c>
      <c r="C156" s="15" t="s">
        <v>197</v>
      </c>
      <c r="D156" s="15" t="s">
        <v>199</v>
      </c>
      <c r="E156" s="15" t="s">
        <v>201</v>
      </c>
      <c r="F156" s="15"/>
      <c r="G156" s="18">
        <f t="shared" si="53"/>
        <v>100</v>
      </c>
      <c r="H156" s="18">
        <f t="shared" si="53"/>
        <v>100</v>
      </c>
      <c r="K156" s="46"/>
    </row>
    <row r="157" spans="1:11" s="47" customFormat="1" x14ac:dyDescent="0.2">
      <c r="A157" s="19" t="s">
        <v>36</v>
      </c>
      <c r="B157" s="20" t="s">
        <v>23</v>
      </c>
      <c r="C157" s="20" t="s">
        <v>197</v>
      </c>
      <c r="D157" s="20" t="s">
        <v>199</v>
      </c>
      <c r="E157" s="20" t="s">
        <v>201</v>
      </c>
      <c r="F157" s="20" t="s">
        <v>37</v>
      </c>
      <c r="G157" s="21">
        <v>100</v>
      </c>
      <c r="H157" s="21">
        <v>100</v>
      </c>
    </row>
    <row r="158" spans="1:11" s="47" customFormat="1" ht="13.5" x14ac:dyDescent="0.2">
      <c r="A158" s="14" t="s">
        <v>202</v>
      </c>
      <c r="B158" s="15" t="s">
        <v>23</v>
      </c>
      <c r="C158" s="15" t="s">
        <v>197</v>
      </c>
      <c r="D158" s="15" t="s">
        <v>203</v>
      </c>
      <c r="E158" s="15"/>
      <c r="F158" s="15"/>
      <c r="G158" s="18">
        <f t="shared" ref="G158:H158" si="54">G159+G161</f>
        <v>7493.6</v>
      </c>
      <c r="H158" s="18">
        <f t="shared" si="54"/>
        <v>7993.6</v>
      </c>
    </row>
    <row r="159" spans="1:11" s="47" customFormat="1" ht="99" customHeight="1" x14ac:dyDescent="0.2">
      <c r="A159" s="14" t="s">
        <v>204</v>
      </c>
      <c r="B159" s="15" t="s">
        <v>23</v>
      </c>
      <c r="C159" s="15" t="s">
        <v>197</v>
      </c>
      <c r="D159" s="15" t="s">
        <v>203</v>
      </c>
      <c r="E159" s="15" t="s">
        <v>205</v>
      </c>
      <c r="F159" s="15"/>
      <c r="G159" s="18">
        <v>7400</v>
      </c>
      <c r="H159" s="18">
        <v>7900</v>
      </c>
    </row>
    <row r="160" spans="1:11" s="47" customFormat="1" x14ac:dyDescent="0.2">
      <c r="A160" s="19" t="s">
        <v>36</v>
      </c>
      <c r="B160" s="20" t="s">
        <v>23</v>
      </c>
      <c r="C160" s="20" t="s">
        <v>197</v>
      </c>
      <c r="D160" s="20" t="s">
        <v>203</v>
      </c>
      <c r="E160" s="20" t="s">
        <v>205</v>
      </c>
      <c r="F160" s="20" t="s">
        <v>55</v>
      </c>
      <c r="G160" s="21">
        <v>7500</v>
      </c>
      <c r="H160" s="21">
        <v>8000</v>
      </c>
    </row>
    <row r="161" spans="1:8" s="47" customFormat="1" ht="54" x14ac:dyDescent="0.2">
      <c r="A161" s="14" t="s">
        <v>206</v>
      </c>
      <c r="B161" s="15" t="s">
        <v>23</v>
      </c>
      <c r="C161" s="15" t="s">
        <v>197</v>
      </c>
      <c r="D161" s="15" t="s">
        <v>203</v>
      </c>
      <c r="E161" s="15" t="s">
        <v>207</v>
      </c>
      <c r="F161" s="15"/>
      <c r="G161" s="18">
        <f t="shared" ref="G161:H161" si="55">G162</f>
        <v>93.6</v>
      </c>
      <c r="H161" s="18">
        <f t="shared" si="55"/>
        <v>93.6</v>
      </c>
    </row>
    <row r="162" spans="1:8" s="47" customFormat="1" ht="63.75" x14ac:dyDescent="0.2">
      <c r="A162" s="19" t="s">
        <v>54</v>
      </c>
      <c r="B162" s="20" t="s">
        <v>23</v>
      </c>
      <c r="C162" s="20" t="s">
        <v>197</v>
      </c>
      <c r="D162" s="20" t="s">
        <v>203</v>
      </c>
      <c r="E162" s="20" t="s">
        <v>207</v>
      </c>
      <c r="F162" s="20" t="s">
        <v>55</v>
      </c>
      <c r="G162" s="21">
        <v>93.6</v>
      </c>
      <c r="H162" s="21">
        <v>93.6</v>
      </c>
    </row>
    <row r="163" spans="1:8" s="47" customFormat="1" ht="34.5" customHeight="1" x14ac:dyDescent="0.2">
      <c r="A163" s="51" t="s">
        <v>208</v>
      </c>
      <c r="B163" s="40" t="s">
        <v>209</v>
      </c>
      <c r="C163" s="40"/>
      <c r="D163" s="40"/>
      <c r="E163" s="40"/>
      <c r="F163" s="40"/>
      <c r="G163" s="41">
        <f>G164+G178</f>
        <v>8816.4</v>
      </c>
      <c r="H163" s="41">
        <f>H164+H178</f>
        <v>8816.4</v>
      </c>
    </row>
    <row r="164" spans="1:8" s="47" customFormat="1" ht="12.75" customHeight="1" x14ac:dyDescent="0.2">
      <c r="A164" s="51" t="s">
        <v>24</v>
      </c>
      <c r="B164" s="40" t="s">
        <v>209</v>
      </c>
      <c r="C164" s="40" t="s">
        <v>25</v>
      </c>
      <c r="D164" s="40"/>
      <c r="E164" s="40"/>
      <c r="F164" s="40"/>
      <c r="G164" s="41">
        <f>G165+G169</f>
        <v>7823.1</v>
      </c>
      <c r="H164" s="41">
        <f>H165+H169</f>
        <v>7823.1</v>
      </c>
    </row>
    <row r="165" spans="1:8" s="47" customFormat="1" ht="34.5" customHeight="1" x14ac:dyDescent="0.2">
      <c r="A165" s="51" t="s">
        <v>210</v>
      </c>
      <c r="B165" s="40" t="s">
        <v>209</v>
      </c>
      <c r="C165" s="40" t="s">
        <v>25</v>
      </c>
      <c r="D165" s="40" t="s">
        <v>211</v>
      </c>
      <c r="E165" s="40"/>
      <c r="F165" s="40"/>
      <c r="G165" s="41">
        <f t="shared" ref="G165:H165" si="56">G166</f>
        <v>2700</v>
      </c>
      <c r="H165" s="41">
        <f t="shared" si="56"/>
        <v>2700</v>
      </c>
    </row>
    <row r="166" spans="1:8" s="47" customFormat="1" ht="12.75" customHeight="1" x14ac:dyDescent="0.2">
      <c r="A166" s="51" t="s">
        <v>212</v>
      </c>
      <c r="B166" s="40" t="s">
        <v>209</v>
      </c>
      <c r="C166" s="40" t="s">
        <v>25</v>
      </c>
      <c r="D166" s="40" t="s">
        <v>211</v>
      </c>
      <c r="E166" s="40" t="s">
        <v>213</v>
      </c>
      <c r="F166" s="40"/>
      <c r="G166" s="41">
        <f t="shared" ref="G166:H166" si="57">G167+G168</f>
        <v>2700</v>
      </c>
      <c r="H166" s="41">
        <f t="shared" si="57"/>
        <v>2700</v>
      </c>
    </row>
    <row r="167" spans="1:8" s="47" customFormat="1" ht="12.75" customHeight="1" x14ac:dyDescent="0.2">
      <c r="A167" s="52" t="s">
        <v>30</v>
      </c>
      <c r="B167" s="42" t="s">
        <v>209</v>
      </c>
      <c r="C167" s="42" t="s">
        <v>25</v>
      </c>
      <c r="D167" s="42" t="s">
        <v>211</v>
      </c>
      <c r="E167" s="42" t="s">
        <v>213</v>
      </c>
      <c r="F167" s="42" t="s">
        <v>31</v>
      </c>
      <c r="G167" s="43">
        <v>2100</v>
      </c>
      <c r="H167" s="43">
        <v>2100</v>
      </c>
    </row>
    <row r="168" spans="1:8" s="47" customFormat="1" ht="24.75" customHeight="1" x14ac:dyDescent="0.2">
      <c r="A168" s="52" t="s">
        <v>34</v>
      </c>
      <c r="B168" s="42" t="s">
        <v>209</v>
      </c>
      <c r="C168" s="42" t="s">
        <v>25</v>
      </c>
      <c r="D168" s="42" t="s">
        <v>211</v>
      </c>
      <c r="E168" s="42" t="s">
        <v>213</v>
      </c>
      <c r="F168" s="42" t="s">
        <v>35</v>
      </c>
      <c r="G168" s="43">
        <v>600</v>
      </c>
      <c r="H168" s="43">
        <v>600</v>
      </c>
    </row>
    <row r="169" spans="1:8" s="47" customFormat="1" ht="12.75" customHeight="1" x14ac:dyDescent="0.2">
      <c r="A169" s="51" t="s">
        <v>214</v>
      </c>
      <c r="B169" s="40" t="s">
        <v>209</v>
      </c>
      <c r="C169" s="40" t="s">
        <v>25</v>
      </c>
      <c r="D169" s="40" t="s">
        <v>215</v>
      </c>
      <c r="E169" s="40"/>
      <c r="F169" s="40"/>
      <c r="G169" s="53">
        <f t="shared" ref="G169:H169" si="58">G170+G175</f>
        <v>5123.1000000000004</v>
      </c>
      <c r="H169" s="53">
        <f t="shared" si="58"/>
        <v>5123.1000000000004</v>
      </c>
    </row>
    <row r="170" spans="1:8" s="47" customFormat="1" ht="33.75" customHeight="1" x14ac:dyDescent="0.2">
      <c r="A170" s="51" t="s">
        <v>28</v>
      </c>
      <c r="B170" s="40" t="s">
        <v>209</v>
      </c>
      <c r="C170" s="40" t="s">
        <v>25</v>
      </c>
      <c r="D170" s="40" t="s">
        <v>215</v>
      </c>
      <c r="E170" s="40" t="s">
        <v>29</v>
      </c>
      <c r="F170" s="40"/>
      <c r="G170" s="41">
        <f t="shared" ref="G170:H170" si="59">G171+G172+G173+G174</f>
        <v>3223.1</v>
      </c>
      <c r="H170" s="41">
        <f t="shared" si="59"/>
        <v>3223.1</v>
      </c>
    </row>
    <row r="171" spans="1:8" s="47" customFormat="1" ht="12.75" customHeight="1" x14ac:dyDescent="0.2">
      <c r="A171" s="52" t="s">
        <v>30</v>
      </c>
      <c r="B171" s="42" t="s">
        <v>209</v>
      </c>
      <c r="C171" s="42" t="s">
        <v>25</v>
      </c>
      <c r="D171" s="42" t="s">
        <v>215</v>
      </c>
      <c r="E171" s="42" t="s">
        <v>29</v>
      </c>
      <c r="F171" s="42" t="s">
        <v>31</v>
      </c>
      <c r="G171" s="43">
        <v>2400</v>
      </c>
      <c r="H171" s="43">
        <v>2400</v>
      </c>
    </row>
    <row r="172" spans="1:8" s="47" customFormat="1" ht="38.25" customHeight="1" x14ac:dyDescent="0.2">
      <c r="A172" s="52" t="s">
        <v>34</v>
      </c>
      <c r="B172" s="42" t="s">
        <v>209</v>
      </c>
      <c r="C172" s="42" t="s">
        <v>25</v>
      </c>
      <c r="D172" s="42" t="s">
        <v>215</v>
      </c>
      <c r="E172" s="42" t="s">
        <v>29</v>
      </c>
      <c r="F172" s="42" t="s">
        <v>35</v>
      </c>
      <c r="G172" s="43">
        <v>700</v>
      </c>
      <c r="H172" s="43">
        <v>700</v>
      </c>
    </row>
    <row r="173" spans="1:8" s="47" customFormat="1" ht="12.75" customHeight="1" x14ac:dyDescent="0.2">
      <c r="A173" s="52" t="s">
        <v>36</v>
      </c>
      <c r="B173" s="42" t="s">
        <v>209</v>
      </c>
      <c r="C173" s="42" t="s">
        <v>25</v>
      </c>
      <c r="D173" s="42" t="s">
        <v>215</v>
      </c>
      <c r="E173" s="42" t="s">
        <v>29</v>
      </c>
      <c r="F173" s="42" t="s">
        <v>37</v>
      </c>
      <c r="G173" s="43">
        <v>95.9</v>
      </c>
      <c r="H173" s="43">
        <v>95.9</v>
      </c>
    </row>
    <row r="174" spans="1:8" s="47" customFormat="1" ht="12.75" customHeight="1" x14ac:dyDescent="0.2">
      <c r="A174" s="52" t="s">
        <v>113</v>
      </c>
      <c r="B174" s="42" t="s">
        <v>209</v>
      </c>
      <c r="C174" s="42" t="s">
        <v>25</v>
      </c>
      <c r="D174" s="42" t="s">
        <v>215</v>
      </c>
      <c r="E174" s="42" t="s">
        <v>29</v>
      </c>
      <c r="F174" s="42" t="s">
        <v>114</v>
      </c>
      <c r="G174" s="43">
        <v>27.2</v>
      </c>
      <c r="H174" s="43">
        <v>27.2</v>
      </c>
    </row>
    <row r="175" spans="1:8" s="47" customFormat="1" ht="33" customHeight="1" x14ac:dyDescent="0.2">
      <c r="A175" s="51" t="s">
        <v>216</v>
      </c>
      <c r="B175" s="40" t="s">
        <v>209</v>
      </c>
      <c r="C175" s="40" t="s">
        <v>25</v>
      </c>
      <c r="D175" s="40" t="s">
        <v>215</v>
      </c>
      <c r="E175" s="40" t="s">
        <v>217</v>
      </c>
      <c r="F175" s="40"/>
      <c r="G175" s="41">
        <f t="shared" ref="G175:H175" si="60">G176+G177</f>
        <v>1900</v>
      </c>
      <c r="H175" s="41">
        <f t="shared" si="60"/>
        <v>1900</v>
      </c>
    </row>
    <row r="176" spans="1:8" s="47" customFormat="1" ht="12.75" customHeight="1" x14ac:dyDescent="0.2">
      <c r="A176" s="52" t="s">
        <v>30</v>
      </c>
      <c r="B176" s="42" t="s">
        <v>209</v>
      </c>
      <c r="C176" s="42" t="s">
        <v>25</v>
      </c>
      <c r="D176" s="42" t="s">
        <v>215</v>
      </c>
      <c r="E176" s="42" t="s">
        <v>217</v>
      </c>
      <c r="F176" s="42" t="s">
        <v>31</v>
      </c>
      <c r="G176" s="43">
        <v>1500</v>
      </c>
      <c r="H176" s="43">
        <v>1500</v>
      </c>
    </row>
    <row r="177" spans="1:8" s="47" customFormat="1" ht="36" customHeight="1" x14ac:dyDescent="0.2">
      <c r="A177" s="52" t="s">
        <v>34</v>
      </c>
      <c r="B177" s="42" t="s">
        <v>209</v>
      </c>
      <c r="C177" s="42" t="s">
        <v>25</v>
      </c>
      <c r="D177" s="42" t="s">
        <v>215</v>
      </c>
      <c r="E177" s="42" t="s">
        <v>217</v>
      </c>
      <c r="F177" s="42" t="s">
        <v>35</v>
      </c>
      <c r="G177" s="43">
        <v>400</v>
      </c>
      <c r="H177" s="43">
        <v>400</v>
      </c>
    </row>
    <row r="178" spans="1:8" s="47" customFormat="1" ht="12.75" customHeight="1" x14ac:dyDescent="0.2">
      <c r="A178" s="51" t="s">
        <v>173</v>
      </c>
      <c r="B178" s="40" t="s">
        <v>209</v>
      </c>
      <c r="C178" s="40" t="s">
        <v>17</v>
      </c>
      <c r="D178" s="40"/>
      <c r="E178" s="40"/>
      <c r="F178" s="40"/>
      <c r="G178" s="41">
        <f t="shared" ref="G178:H180" si="61">G179</f>
        <v>993.3</v>
      </c>
      <c r="H178" s="41">
        <f t="shared" si="61"/>
        <v>993.3</v>
      </c>
    </row>
    <row r="179" spans="1:8" s="47" customFormat="1" ht="12.75" customHeight="1" x14ac:dyDescent="0.2">
      <c r="A179" s="51" t="s">
        <v>174</v>
      </c>
      <c r="B179" s="40" t="s">
        <v>209</v>
      </c>
      <c r="C179" s="40" t="s">
        <v>17</v>
      </c>
      <c r="D179" s="40" t="s">
        <v>175</v>
      </c>
      <c r="E179" s="40"/>
      <c r="F179" s="40"/>
      <c r="G179" s="41">
        <f t="shared" si="61"/>
        <v>993.3</v>
      </c>
      <c r="H179" s="41">
        <f t="shared" si="61"/>
        <v>993.3</v>
      </c>
    </row>
    <row r="180" spans="1:8" s="47" customFormat="1" ht="60" customHeight="1" x14ac:dyDescent="0.2">
      <c r="A180" s="14" t="s">
        <v>176</v>
      </c>
      <c r="B180" s="40" t="s">
        <v>209</v>
      </c>
      <c r="C180" s="40" t="s">
        <v>17</v>
      </c>
      <c r="D180" s="40" t="s">
        <v>175</v>
      </c>
      <c r="E180" s="15" t="s">
        <v>177</v>
      </c>
      <c r="F180" s="40"/>
      <c r="G180" s="41">
        <f t="shared" si="61"/>
        <v>993.3</v>
      </c>
      <c r="H180" s="41">
        <f t="shared" si="61"/>
        <v>993.3</v>
      </c>
    </row>
    <row r="181" spans="1:8" s="47" customFormat="1" ht="24.75" customHeight="1" x14ac:dyDescent="0.2">
      <c r="A181" s="52" t="s">
        <v>178</v>
      </c>
      <c r="B181" s="42" t="s">
        <v>209</v>
      </c>
      <c r="C181" s="42" t="s">
        <v>17</v>
      </c>
      <c r="D181" s="42" t="s">
        <v>175</v>
      </c>
      <c r="E181" s="20" t="s">
        <v>177</v>
      </c>
      <c r="F181" s="42" t="s">
        <v>179</v>
      </c>
      <c r="G181" s="43">
        <v>993.3</v>
      </c>
      <c r="H181" s="43">
        <v>993.3</v>
      </c>
    </row>
    <row r="182" spans="1:8" s="47" customFormat="1" ht="23.25" customHeight="1" x14ac:dyDescent="0.2">
      <c r="A182" s="51" t="s">
        <v>218</v>
      </c>
      <c r="B182" s="40" t="s">
        <v>219</v>
      </c>
      <c r="C182" s="40"/>
      <c r="D182" s="40"/>
      <c r="E182" s="40"/>
      <c r="F182" s="40"/>
      <c r="G182" s="41">
        <f t="shared" ref="G182:H182" si="62">G183</f>
        <v>2582</v>
      </c>
      <c r="H182" s="41">
        <f t="shared" si="62"/>
        <v>2582</v>
      </c>
    </row>
    <row r="183" spans="1:8" s="47" customFormat="1" ht="12.75" customHeight="1" x14ac:dyDescent="0.2">
      <c r="A183" s="51" t="s">
        <v>24</v>
      </c>
      <c r="B183" s="40" t="s">
        <v>219</v>
      </c>
      <c r="C183" s="40" t="s">
        <v>25</v>
      </c>
      <c r="D183" s="40"/>
      <c r="E183" s="40"/>
      <c r="F183" s="40"/>
      <c r="G183" s="41">
        <f t="shared" ref="G183:H183" si="63">G184+G189</f>
        <v>2582</v>
      </c>
      <c r="H183" s="41">
        <f t="shared" si="63"/>
        <v>2582</v>
      </c>
    </row>
    <row r="184" spans="1:8" s="47" customFormat="1" ht="12.75" customHeight="1" x14ac:dyDescent="0.2">
      <c r="A184" s="51" t="s">
        <v>214</v>
      </c>
      <c r="B184" s="40" t="s">
        <v>219</v>
      </c>
      <c r="C184" s="40" t="s">
        <v>25</v>
      </c>
      <c r="D184" s="40" t="s">
        <v>215</v>
      </c>
      <c r="E184" s="40"/>
      <c r="F184" s="40"/>
      <c r="G184" s="54">
        <f t="shared" ref="G184:H184" si="64">G185</f>
        <v>882</v>
      </c>
      <c r="H184" s="54">
        <f t="shared" si="64"/>
        <v>882</v>
      </c>
    </row>
    <row r="185" spans="1:8" s="47" customFormat="1" ht="12.75" customHeight="1" x14ac:dyDescent="0.2">
      <c r="A185" s="51" t="s">
        <v>28</v>
      </c>
      <c r="B185" s="40" t="s">
        <v>219</v>
      </c>
      <c r="C185" s="40" t="s">
        <v>25</v>
      </c>
      <c r="D185" s="40" t="s">
        <v>215</v>
      </c>
      <c r="E185" s="40" t="s">
        <v>29</v>
      </c>
      <c r="F185" s="40"/>
      <c r="G185" s="54">
        <f t="shared" ref="G185:H185" si="65">G186+G187+G188</f>
        <v>882</v>
      </c>
      <c r="H185" s="54">
        <f t="shared" si="65"/>
        <v>882</v>
      </c>
    </row>
    <row r="186" spans="1:8" s="47" customFormat="1" ht="12.75" customHeight="1" x14ac:dyDescent="0.2">
      <c r="A186" s="52" t="s">
        <v>30</v>
      </c>
      <c r="B186" s="42" t="s">
        <v>219</v>
      </c>
      <c r="C186" s="42" t="s">
        <v>25</v>
      </c>
      <c r="D186" s="42" t="s">
        <v>215</v>
      </c>
      <c r="E186" s="42" t="s">
        <v>29</v>
      </c>
      <c r="F186" s="42" t="s">
        <v>31</v>
      </c>
      <c r="G186" s="55">
        <v>650</v>
      </c>
      <c r="H186" s="55">
        <v>650</v>
      </c>
    </row>
    <row r="187" spans="1:8" s="47" customFormat="1" ht="45" customHeight="1" x14ac:dyDescent="0.2">
      <c r="A187" s="52" t="s">
        <v>34</v>
      </c>
      <c r="B187" s="42" t="s">
        <v>219</v>
      </c>
      <c r="C187" s="42" t="s">
        <v>25</v>
      </c>
      <c r="D187" s="42" t="s">
        <v>215</v>
      </c>
      <c r="E187" s="42" t="s">
        <v>29</v>
      </c>
      <c r="F187" s="42" t="s">
        <v>35</v>
      </c>
      <c r="G187" s="55">
        <v>200</v>
      </c>
      <c r="H187" s="55">
        <v>200</v>
      </c>
    </row>
    <row r="188" spans="1:8" s="47" customFormat="1" ht="12.75" customHeight="1" x14ac:dyDescent="0.2">
      <c r="A188" s="52" t="s">
        <v>36</v>
      </c>
      <c r="B188" s="42" t="s">
        <v>219</v>
      </c>
      <c r="C188" s="42" t="s">
        <v>25</v>
      </c>
      <c r="D188" s="42" t="s">
        <v>215</v>
      </c>
      <c r="E188" s="42" t="s">
        <v>29</v>
      </c>
      <c r="F188" s="42" t="s">
        <v>37</v>
      </c>
      <c r="G188" s="55">
        <v>32</v>
      </c>
      <c r="H188" s="55">
        <v>32</v>
      </c>
    </row>
    <row r="189" spans="1:8" s="47" customFormat="1" ht="12.75" customHeight="1" x14ac:dyDescent="0.2">
      <c r="A189" s="51" t="s">
        <v>220</v>
      </c>
      <c r="B189" s="40" t="s">
        <v>219</v>
      </c>
      <c r="C189" s="40" t="s">
        <v>25</v>
      </c>
      <c r="D189" s="40" t="s">
        <v>221</v>
      </c>
      <c r="E189" s="40"/>
      <c r="F189" s="40"/>
      <c r="G189" s="54">
        <f t="shared" ref="G189:H189" si="66">G190</f>
        <v>1700</v>
      </c>
      <c r="H189" s="54">
        <f t="shared" si="66"/>
        <v>1700</v>
      </c>
    </row>
    <row r="190" spans="1:8" s="47" customFormat="1" ht="12.75" customHeight="1" x14ac:dyDescent="0.2">
      <c r="A190" s="51" t="s">
        <v>222</v>
      </c>
      <c r="B190" s="40" t="s">
        <v>219</v>
      </c>
      <c r="C190" s="40" t="s">
        <v>25</v>
      </c>
      <c r="D190" s="40" t="s">
        <v>221</v>
      </c>
      <c r="E190" s="40" t="s">
        <v>223</v>
      </c>
      <c r="F190" s="40"/>
      <c r="G190" s="54">
        <f t="shared" ref="G190:H190" si="67">G191+G192</f>
        <v>1700</v>
      </c>
      <c r="H190" s="54">
        <f t="shared" si="67"/>
        <v>1700</v>
      </c>
    </row>
    <row r="191" spans="1:8" s="47" customFormat="1" ht="12.75" customHeight="1" x14ac:dyDescent="0.2">
      <c r="A191" s="52" t="s">
        <v>30</v>
      </c>
      <c r="B191" s="42" t="s">
        <v>219</v>
      </c>
      <c r="C191" s="42" t="s">
        <v>25</v>
      </c>
      <c r="D191" s="42" t="s">
        <v>221</v>
      </c>
      <c r="E191" s="42" t="s">
        <v>223</v>
      </c>
      <c r="F191" s="42" t="s">
        <v>31</v>
      </c>
      <c r="G191" s="43">
        <v>1300</v>
      </c>
      <c r="H191" s="43">
        <v>1300</v>
      </c>
    </row>
    <row r="192" spans="1:8" s="47" customFormat="1" ht="34.5" customHeight="1" x14ac:dyDescent="0.2">
      <c r="A192" s="52" t="s">
        <v>34</v>
      </c>
      <c r="B192" s="42" t="s">
        <v>219</v>
      </c>
      <c r="C192" s="42" t="s">
        <v>25</v>
      </c>
      <c r="D192" s="42" t="s">
        <v>221</v>
      </c>
      <c r="E192" s="42" t="s">
        <v>223</v>
      </c>
      <c r="F192" s="42" t="s">
        <v>35</v>
      </c>
      <c r="G192" s="43">
        <v>400</v>
      </c>
      <c r="H192" s="43">
        <v>400</v>
      </c>
    </row>
    <row r="193" spans="1:8" s="47" customFormat="1" ht="40.5" x14ac:dyDescent="0.2">
      <c r="A193" s="51" t="s">
        <v>224</v>
      </c>
      <c r="B193" s="40" t="s">
        <v>225</v>
      </c>
      <c r="C193" s="40"/>
      <c r="D193" s="40"/>
      <c r="E193" s="40"/>
      <c r="F193" s="40"/>
      <c r="G193" s="41">
        <f t="shared" ref="G193:H193" si="68">G194+G205+G209+G213</f>
        <v>35358.300000000003</v>
      </c>
      <c r="H193" s="41">
        <f t="shared" si="68"/>
        <v>35355.699999999997</v>
      </c>
    </row>
    <row r="194" spans="1:8" s="47" customFormat="1" ht="13.5" x14ac:dyDescent="0.2">
      <c r="A194" s="51" t="s">
        <v>24</v>
      </c>
      <c r="B194" s="40" t="s">
        <v>225</v>
      </c>
      <c r="C194" s="40" t="s">
        <v>25</v>
      </c>
      <c r="D194" s="40"/>
      <c r="E194" s="40"/>
      <c r="F194" s="40"/>
      <c r="G194" s="41">
        <f t="shared" ref="G194:H194" si="69">G195</f>
        <v>12051.745000000001</v>
      </c>
      <c r="H194" s="41">
        <f t="shared" si="69"/>
        <v>12051.745000000001</v>
      </c>
    </row>
    <row r="195" spans="1:8" s="47" customFormat="1" ht="54" x14ac:dyDescent="0.2">
      <c r="A195" s="51" t="s">
        <v>220</v>
      </c>
      <c r="B195" s="40" t="s">
        <v>225</v>
      </c>
      <c r="C195" s="40" t="s">
        <v>25</v>
      </c>
      <c r="D195" s="40" t="s">
        <v>221</v>
      </c>
      <c r="E195" s="40"/>
      <c r="F195" s="40"/>
      <c r="G195" s="56">
        <f t="shared" ref="G195:H195" si="70">G196+G200</f>
        <v>12051.745000000001</v>
      </c>
      <c r="H195" s="56">
        <f t="shared" si="70"/>
        <v>12051.745000000001</v>
      </c>
    </row>
    <row r="196" spans="1:8" s="47" customFormat="1" ht="81" x14ac:dyDescent="0.2">
      <c r="A196" s="51" t="s">
        <v>226</v>
      </c>
      <c r="B196" s="40" t="s">
        <v>225</v>
      </c>
      <c r="C196" s="40" t="s">
        <v>25</v>
      </c>
      <c r="D196" s="40" t="s">
        <v>221</v>
      </c>
      <c r="E196" s="40" t="s">
        <v>227</v>
      </c>
      <c r="F196" s="40"/>
      <c r="G196" s="56">
        <f>G197+G198+G199</f>
        <v>3.2450000000000001</v>
      </c>
      <c r="H196" s="56">
        <f>H197+H198+H199</f>
        <v>3.2450000000000001</v>
      </c>
    </row>
    <row r="197" spans="1:8" s="47" customFormat="1" ht="25.5" x14ac:dyDescent="0.2">
      <c r="A197" s="52" t="s">
        <v>30</v>
      </c>
      <c r="B197" s="42" t="s">
        <v>225</v>
      </c>
      <c r="C197" s="42" t="s">
        <v>25</v>
      </c>
      <c r="D197" s="42" t="s">
        <v>221</v>
      </c>
      <c r="E197" s="42" t="s">
        <v>227</v>
      </c>
      <c r="F197" s="42" t="s">
        <v>31</v>
      </c>
      <c r="G197" s="57">
        <v>2.4950000000000001</v>
      </c>
      <c r="H197" s="57">
        <v>2.4950000000000001</v>
      </c>
    </row>
    <row r="198" spans="1:8" s="47" customFormat="1" ht="51" x14ac:dyDescent="0.2">
      <c r="A198" s="52" t="s">
        <v>34</v>
      </c>
      <c r="B198" s="42" t="s">
        <v>225</v>
      </c>
      <c r="C198" s="42" t="s">
        <v>25</v>
      </c>
      <c r="D198" s="42" t="s">
        <v>221</v>
      </c>
      <c r="E198" s="42" t="s">
        <v>227</v>
      </c>
      <c r="F198" s="42" t="s">
        <v>35</v>
      </c>
      <c r="G198" s="57">
        <v>0.45500000000000002</v>
      </c>
      <c r="H198" s="57">
        <v>0.45500000000000002</v>
      </c>
    </row>
    <row r="199" spans="1:8" s="47" customFormat="1" x14ac:dyDescent="0.2">
      <c r="A199" s="52" t="s">
        <v>36</v>
      </c>
      <c r="B199" s="42" t="s">
        <v>225</v>
      </c>
      <c r="C199" s="42" t="s">
        <v>25</v>
      </c>
      <c r="D199" s="42" t="s">
        <v>221</v>
      </c>
      <c r="E199" s="42" t="s">
        <v>227</v>
      </c>
      <c r="F199" s="42" t="s">
        <v>37</v>
      </c>
      <c r="G199" s="57">
        <v>0.29499999999999998</v>
      </c>
      <c r="H199" s="57">
        <v>0.29499999999999998</v>
      </c>
    </row>
    <row r="200" spans="1:8" s="47" customFormat="1" ht="67.5" x14ac:dyDescent="0.2">
      <c r="A200" s="51" t="s">
        <v>228</v>
      </c>
      <c r="B200" s="40" t="s">
        <v>225</v>
      </c>
      <c r="C200" s="40" t="s">
        <v>25</v>
      </c>
      <c r="D200" s="40" t="s">
        <v>221</v>
      </c>
      <c r="E200" s="40" t="s">
        <v>229</v>
      </c>
      <c r="F200" s="40"/>
      <c r="G200" s="41">
        <f>G201+G202+G203+G204</f>
        <v>12048.5</v>
      </c>
      <c r="H200" s="41">
        <f>H201+H202+H203+H204</f>
        <v>12048.5</v>
      </c>
    </row>
    <row r="201" spans="1:8" s="47" customFormat="1" ht="25.5" x14ac:dyDescent="0.2">
      <c r="A201" s="52" t="s">
        <v>30</v>
      </c>
      <c r="B201" s="42" t="s">
        <v>225</v>
      </c>
      <c r="C201" s="42" t="s">
        <v>25</v>
      </c>
      <c r="D201" s="42" t="s">
        <v>221</v>
      </c>
      <c r="E201" s="42" t="s">
        <v>229</v>
      </c>
      <c r="F201" s="42" t="s">
        <v>31</v>
      </c>
      <c r="G201" s="43">
        <v>8755.64</v>
      </c>
      <c r="H201" s="43">
        <v>8755.64</v>
      </c>
    </row>
    <row r="202" spans="1:8" s="47" customFormat="1" ht="51" x14ac:dyDescent="0.2">
      <c r="A202" s="52" t="s">
        <v>34</v>
      </c>
      <c r="B202" s="42" t="s">
        <v>225</v>
      </c>
      <c r="C202" s="42" t="s">
        <v>25</v>
      </c>
      <c r="D202" s="42" t="s">
        <v>221</v>
      </c>
      <c r="E202" s="42" t="s">
        <v>229</v>
      </c>
      <c r="F202" s="42" t="s">
        <v>35</v>
      </c>
      <c r="G202" s="43">
        <v>2631.26</v>
      </c>
      <c r="H202" s="43">
        <v>2631.26</v>
      </c>
    </row>
    <row r="203" spans="1:8" s="47" customFormat="1" x14ac:dyDescent="0.2">
      <c r="A203" s="52" t="s">
        <v>36</v>
      </c>
      <c r="B203" s="42" t="s">
        <v>225</v>
      </c>
      <c r="C203" s="42" t="s">
        <v>25</v>
      </c>
      <c r="D203" s="42" t="s">
        <v>221</v>
      </c>
      <c r="E203" s="42" t="s">
        <v>229</v>
      </c>
      <c r="F203" s="42" t="s">
        <v>37</v>
      </c>
      <c r="G203" s="43">
        <v>658.6</v>
      </c>
      <c r="H203" s="43">
        <v>658.6</v>
      </c>
    </row>
    <row r="204" spans="1:8" s="47" customFormat="1" x14ac:dyDescent="0.2">
      <c r="A204" s="52" t="s">
        <v>113</v>
      </c>
      <c r="B204" s="42" t="s">
        <v>225</v>
      </c>
      <c r="C204" s="42" t="s">
        <v>25</v>
      </c>
      <c r="D204" s="42" t="s">
        <v>221</v>
      </c>
      <c r="E204" s="42" t="s">
        <v>229</v>
      </c>
      <c r="F204" s="42" t="s">
        <v>114</v>
      </c>
      <c r="G204" s="43">
        <v>3</v>
      </c>
      <c r="H204" s="43">
        <v>3</v>
      </c>
    </row>
    <row r="205" spans="1:8" s="47" customFormat="1" ht="13.5" x14ac:dyDescent="0.2">
      <c r="A205" s="51" t="s">
        <v>173</v>
      </c>
      <c r="B205" s="40" t="s">
        <v>225</v>
      </c>
      <c r="C205" s="40" t="s">
        <v>17</v>
      </c>
      <c r="D205" s="40"/>
      <c r="E205" s="40"/>
      <c r="F205" s="40"/>
      <c r="G205" s="41">
        <f t="shared" ref="G205:H206" si="71">G206</f>
        <v>607.4</v>
      </c>
      <c r="H205" s="41">
        <f t="shared" si="71"/>
        <v>607.4</v>
      </c>
    </row>
    <row r="206" spans="1:8" s="47" customFormat="1" ht="13.5" x14ac:dyDescent="0.2">
      <c r="A206" s="51" t="s">
        <v>174</v>
      </c>
      <c r="B206" s="40" t="s">
        <v>225</v>
      </c>
      <c r="C206" s="40" t="s">
        <v>17</v>
      </c>
      <c r="D206" s="40" t="s">
        <v>175</v>
      </c>
      <c r="E206" s="40"/>
      <c r="F206" s="40"/>
      <c r="G206" s="41">
        <f t="shared" si="71"/>
        <v>607.4</v>
      </c>
      <c r="H206" s="41">
        <f t="shared" si="71"/>
        <v>607.4</v>
      </c>
    </row>
    <row r="207" spans="1:8" s="47" customFormat="1" ht="54" x14ac:dyDescent="0.2">
      <c r="A207" s="14" t="s">
        <v>176</v>
      </c>
      <c r="B207" s="40" t="s">
        <v>225</v>
      </c>
      <c r="C207" s="40" t="s">
        <v>17</v>
      </c>
      <c r="D207" s="40" t="s">
        <v>175</v>
      </c>
      <c r="E207" s="15" t="s">
        <v>177</v>
      </c>
      <c r="F207" s="40"/>
      <c r="G207" s="41">
        <f>G208</f>
        <v>607.4</v>
      </c>
      <c r="H207" s="41">
        <f>H208</f>
        <v>607.4</v>
      </c>
    </row>
    <row r="208" spans="1:8" s="47" customFormat="1" ht="38.25" x14ac:dyDescent="0.2">
      <c r="A208" s="52" t="s">
        <v>178</v>
      </c>
      <c r="B208" s="42" t="s">
        <v>225</v>
      </c>
      <c r="C208" s="42" t="s">
        <v>17</v>
      </c>
      <c r="D208" s="42" t="s">
        <v>175</v>
      </c>
      <c r="E208" s="20" t="s">
        <v>177</v>
      </c>
      <c r="F208" s="42" t="s">
        <v>179</v>
      </c>
      <c r="G208" s="43">
        <v>607.4</v>
      </c>
      <c r="H208" s="43">
        <v>607.4</v>
      </c>
    </row>
    <row r="209" spans="1:8" s="47" customFormat="1" ht="27" x14ac:dyDescent="0.2">
      <c r="A209" s="51" t="s">
        <v>230</v>
      </c>
      <c r="B209" s="40" t="s">
        <v>225</v>
      </c>
      <c r="C209" s="40" t="s">
        <v>231</v>
      </c>
      <c r="D209" s="40"/>
      <c r="E209" s="40"/>
      <c r="F209" s="40"/>
      <c r="G209" s="41">
        <f t="shared" ref="G209:H210" si="72">G210</f>
        <v>3.6</v>
      </c>
      <c r="H209" s="41">
        <f t="shared" si="72"/>
        <v>1</v>
      </c>
    </row>
    <row r="210" spans="1:8" s="47" customFormat="1" ht="27" x14ac:dyDescent="0.2">
      <c r="A210" s="51" t="s">
        <v>232</v>
      </c>
      <c r="B210" s="40" t="s">
        <v>225</v>
      </c>
      <c r="C210" s="40" t="s">
        <v>231</v>
      </c>
      <c r="D210" s="40" t="s">
        <v>233</v>
      </c>
      <c r="E210" s="40"/>
      <c r="F210" s="40"/>
      <c r="G210" s="41">
        <f t="shared" si="72"/>
        <v>3.6</v>
      </c>
      <c r="H210" s="41">
        <f t="shared" si="72"/>
        <v>1</v>
      </c>
    </row>
    <row r="211" spans="1:8" s="47" customFormat="1" ht="67.5" x14ac:dyDescent="0.2">
      <c r="A211" s="51" t="s">
        <v>234</v>
      </c>
      <c r="B211" s="40" t="s">
        <v>225</v>
      </c>
      <c r="C211" s="40" t="s">
        <v>231</v>
      </c>
      <c r="D211" s="40" t="s">
        <v>233</v>
      </c>
      <c r="E211" s="40" t="s">
        <v>235</v>
      </c>
      <c r="F211" s="40"/>
      <c r="G211" s="41">
        <f>G212</f>
        <v>3.6</v>
      </c>
      <c r="H211" s="41">
        <f>H212</f>
        <v>1</v>
      </c>
    </row>
    <row r="212" spans="1:8" s="47" customFormat="1" x14ac:dyDescent="0.2">
      <c r="A212" s="52" t="s">
        <v>236</v>
      </c>
      <c r="B212" s="42" t="s">
        <v>225</v>
      </c>
      <c r="C212" s="42" t="s">
        <v>231</v>
      </c>
      <c r="D212" s="42" t="s">
        <v>233</v>
      </c>
      <c r="E212" s="42" t="s">
        <v>235</v>
      </c>
      <c r="F212" s="42" t="s">
        <v>237</v>
      </c>
      <c r="G212" s="43">
        <v>3.6</v>
      </c>
      <c r="H212" s="43">
        <v>1</v>
      </c>
    </row>
    <row r="213" spans="1:8" s="47" customFormat="1" ht="40.5" x14ac:dyDescent="0.2">
      <c r="A213" s="51" t="s">
        <v>238</v>
      </c>
      <c r="B213" s="40" t="s">
        <v>225</v>
      </c>
      <c r="C213" s="40" t="s">
        <v>239</v>
      </c>
      <c r="D213" s="40"/>
      <c r="E213" s="40"/>
      <c r="F213" s="40"/>
      <c r="G213" s="56">
        <f t="shared" ref="G213:H214" si="73">G214</f>
        <v>22695.555</v>
      </c>
      <c r="H213" s="56">
        <f t="shared" si="73"/>
        <v>22695.555</v>
      </c>
    </row>
    <row r="214" spans="1:8" s="47" customFormat="1" ht="40.5" x14ac:dyDescent="0.2">
      <c r="A214" s="51" t="s">
        <v>240</v>
      </c>
      <c r="B214" s="40" t="s">
        <v>225</v>
      </c>
      <c r="C214" s="40" t="s">
        <v>239</v>
      </c>
      <c r="D214" s="40" t="s">
        <v>241</v>
      </c>
      <c r="E214" s="40"/>
      <c r="F214" s="40"/>
      <c r="G214" s="56">
        <f t="shared" si="73"/>
        <v>22695.555</v>
      </c>
      <c r="H214" s="56">
        <f t="shared" si="73"/>
        <v>22695.555</v>
      </c>
    </row>
    <row r="215" spans="1:8" s="47" customFormat="1" ht="40.5" x14ac:dyDescent="0.2">
      <c r="A215" s="51" t="s">
        <v>242</v>
      </c>
      <c r="B215" s="40" t="s">
        <v>225</v>
      </c>
      <c r="C215" s="40" t="s">
        <v>239</v>
      </c>
      <c r="D215" s="40" t="s">
        <v>241</v>
      </c>
      <c r="E215" s="40" t="s">
        <v>227</v>
      </c>
      <c r="F215" s="40"/>
      <c r="G215" s="56">
        <f>G216</f>
        <v>22695.555</v>
      </c>
      <c r="H215" s="56">
        <f>H216</f>
        <v>22695.555</v>
      </c>
    </row>
    <row r="216" spans="1:8" s="47" customFormat="1" ht="25.5" x14ac:dyDescent="0.2">
      <c r="A216" s="52" t="s">
        <v>243</v>
      </c>
      <c r="B216" s="42" t="s">
        <v>225</v>
      </c>
      <c r="C216" s="42" t="s">
        <v>239</v>
      </c>
      <c r="D216" s="42" t="s">
        <v>241</v>
      </c>
      <c r="E216" s="42" t="s">
        <v>227</v>
      </c>
      <c r="F216" s="42" t="s">
        <v>244</v>
      </c>
      <c r="G216" s="57">
        <v>22695.555</v>
      </c>
      <c r="H216" s="57">
        <v>22695.555</v>
      </c>
    </row>
    <row r="217" spans="1:8" s="47" customFormat="1" ht="67.5" x14ac:dyDescent="0.2">
      <c r="A217" s="51" t="s">
        <v>245</v>
      </c>
      <c r="B217" s="40" t="s">
        <v>246</v>
      </c>
      <c r="C217" s="40"/>
      <c r="D217" s="40"/>
      <c r="E217" s="40"/>
      <c r="F217" s="40"/>
      <c r="G217" s="41">
        <f t="shared" ref="G217:H218" si="74">G218</f>
        <v>7690.2</v>
      </c>
      <c r="H217" s="41">
        <f t="shared" si="74"/>
        <v>7690.2</v>
      </c>
    </row>
    <row r="218" spans="1:8" s="47" customFormat="1" ht="13.5" x14ac:dyDescent="0.2">
      <c r="A218" s="51" t="s">
        <v>24</v>
      </c>
      <c r="B218" s="40" t="s">
        <v>246</v>
      </c>
      <c r="C218" s="40" t="s">
        <v>25</v>
      </c>
      <c r="D218" s="40"/>
      <c r="E218" s="40"/>
      <c r="F218" s="40"/>
      <c r="G218" s="41">
        <f t="shared" si="74"/>
        <v>7690.2</v>
      </c>
      <c r="H218" s="41">
        <f t="shared" si="74"/>
        <v>7690.2</v>
      </c>
    </row>
    <row r="219" spans="1:8" s="47" customFormat="1" ht="13.5" x14ac:dyDescent="0.2">
      <c r="A219" s="51" t="s">
        <v>50</v>
      </c>
      <c r="B219" s="40" t="s">
        <v>246</v>
      </c>
      <c r="C219" s="40" t="s">
        <v>25</v>
      </c>
      <c r="D219" s="40" t="s">
        <v>51</v>
      </c>
      <c r="E219" s="40"/>
      <c r="F219" s="40"/>
      <c r="G219" s="41">
        <f>G220+G224</f>
        <v>7690.2</v>
      </c>
      <c r="H219" s="41">
        <f>H220+H224</f>
        <v>7690.2</v>
      </c>
    </row>
    <row r="220" spans="1:8" s="47" customFormat="1" ht="40.5" x14ac:dyDescent="0.2">
      <c r="A220" s="51" t="s">
        <v>28</v>
      </c>
      <c r="B220" s="40" t="s">
        <v>246</v>
      </c>
      <c r="C220" s="40" t="s">
        <v>25</v>
      </c>
      <c r="D220" s="40" t="s">
        <v>51</v>
      </c>
      <c r="E220" s="40" t="s">
        <v>29</v>
      </c>
      <c r="F220" s="40"/>
      <c r="G220" s="41">
        <f>G221+G222+G223</f>
        <v>6180.2</v>
      </c>
      <c r="H220" s="41">
        <f>H221+H222+H223</f>
        <v>6180.2</v>
      </c>
    </row>
    <row r="221" spans="1:8" s="47" customFormat="1" ht="25.5" x14ac:dyDescent="0.2">
      <c r="A221" s="52" t="s">
        <v>30</v>
      </c>
      <c r="B221" s="42" t="s">
        <v>246</v>
      </c>
      <c r="C221" s="42" t="s">
        <v>25</v>
      </c>
      <c r="D221" s="42" t="s">
        <v>51</v>
      </c>
      <c r="E221" s="42" t="s">
        <v>29</v>
      </c>
      <c r="F221" s="42" t="s">
        <v>31</v>
      </c>
      <c r="G221" s="43">
        <v>4424.2</v>
      </c>
      <c r="H221" s="43">
        <v>4424.2</v>
      </c>
    </row>
    <row r="222" spans="1:8" s="47" customFormat="1" ht="51" x14ac:dyDescent="0.2">
      <c r="A222" s="52" t="s">
        <v>34</v>
      </c>
      <c r="B222" s="42" t="s">
        <v>246</v>
      </c>
      <c r="C222" s="42" t="s">
        <v>25</v>
      </c>
      <c r="D222" s="42" t="s">
        <v>51</v>
      </c>
      <c r="E222" s="42" t="s">
        <v>29</v>
      </c>
      <c r="F222" s="42" t="s">
        <v>35</v>
      </c>
      <c r="G222" s="43">
        <v>1336</v>
      </c>
      <c r="H222" s="43">
        <v>1336</v>
      </c>
    </row>
    <row r="223" spans="1:8" s="47" customFormat="1" x14ac:dyDescent="0.2">
      <c r="A223" s="52" t="s">
        <v>36</v>
      </c>
      <c r="B223" s="42" t="s">
        <v>246</v>
      </c>
      <c r="C223" s="42" t="s">
        <v>25</v>
      </c>
      <c r="D223" s="42" t="s">
        <v>51</v>
      </c>
      <c r="E223" s="42" t="s">
        <v>29</v>
      </c>
      <c r="F223" s="42" t="s">
        <v>37</v>
      </c>
      <c r="G223" s="43">
        <v>420</v>
      </c>
      <c r="H223" s="43">
        <v>420</v>
      </c>
    </row>
    <row r="224" spans="1:8" s="47" customFormat="1" ht="27" x14ac:dyDescent="0.2">
      <c r="A224" s="51" t="s">
        <v>58</v>
      </c>
      <c r="B224" s="40" t="s">
        <v>246</v>
      </c>
      <c r="C224" s="40" t="s">
        <v>25</v>
      </c>
      <c r="D224" s="40" t="s">
        <v>51</v>
      </c>
      <c r="E224" s="40" t="s">
        <v>59</v>
      </c>
      <c r="F224" s="40"/>
      <c r="G224" s="41">
        <f t="shared" ref="G224:H224" si="75">G225+G226</f>
        <v>1510</v>
      </c>
      <c r="H224" s="41">
        <f t="shared" si="75"/>
        <v>1510</v>
      </c>
    </row>
    <row r="225" spans="1:8" s="47" customFormat="1" x14ac:dyDescent="0.2">
      <c r="A225" s="52" t="s">
        <v>36</v>
      </c>
      <c r="B225" s="42" t="s">
        <v>246</v>
      </c>
      <c r="C225" s="42" t="s">
        <v>25</v>
      </c>
      <c r="D225" s="42" t="s">
        <v>51</v>
      </c>
      <c r="E225" s="42" t="s">
        <v>59</v>
      </c>
      <c r="F225" s="42" t="s">
        <v>37</v>
      </c>
      <c r="G225" s="43">
        <v>1500</v>
      </c>
      <c r="H225" s="43">
        <v>1500</v>
      </c>
    </row>
    <row r="226" spans="1:8" s="47" customFormat="1" x14ac:dyDescent="0.2">
      <c r="A226" s="52" t="s">
        <v>113</v>
      </c>
      <c r="B226" s="42" t="s">
        <v>246</v>
      </c>
      <c r="C226" s="42" t="s">
        <v>25</v>
      </c>
      <c r="D226" s="42" t="s">
        <v>51</v>
      </c>
      <c r="E226" s="42" t="s">
        <v>59</v>
      </c>
      <c r="F226" s="42" t="s">
        <v>114</v>
      </c>
      <c r="G226" s="43">
        <v>10</v>
      </c>
      <c r="H226" s="43">
        <v>10</v>
      </c>
    </row>
    <row r="227" spans="1:8" s="47" customFormat="1" ht="54" x14ac:dyDescent="0.2">
      <c r="A227" s="51" t="s">
        <v>247</v>
      </c>
      <c r="B227" s="40" t="s">
        <v>248</v>
      </c>
      <c r="C227" s="40"/>
      <c r="D227" s="40"/>
      <c r="E227" s="40"/>
      <c r="F227" s="40"/>
      <c r="G227" s="41">
        <f t="shared" ref="G227:H227" si="76">G228+G235+G261</f>
        <v>79542.600000000006</v>
      </c>
      <c r="H227" s="41">
        <f t="shared" si="76"/>
        <v>86901.900000000009</v>
      </c>
    </row>
    <row r="228" spans="1:8" s="47" customFormat="1" ht="13.5" x14ac:dyDescent="0.2">
      <c r="A228" s="58" t="s">
        <v>157</v>
      </c>
      <c r="B228" s="59" t="s">
        <v>248</v>
      </c>
      <c r="C228" s="59" t="s">
        <v>158</v>
      </c>
      <c r="D228" s="59"/>
      <c r="E228" s="59"/>
      <c r="F228" s="59"/>
      <c r="G228" s="60">
        <f t="shared" ref="G228:H228" si="77">G229</f>
        <v>22729.9</v>
      </c>
      <c r="H228" s="60">
        <f t="shared" si="77"/>
        <v>26729.9</v>
      </c>
    </row>
    <row r="229" spans="1:8" s="47" customFormat="1" ht="13.5" x14ac:dyDescent="0.2">
      <c r="A229" s="58" t="s">
        <v>249</v>
      </c>
      <c r="B229" s="59" t="s">
        <v>248</v>
      </c>
      <c r="C229" s="59" t="s">
        <v>158</v>
      </c>
      <c r="D229" s="59" t="s">
        <v>250</v>
      </c>
      <c r="E229" s="59"/>
      <c r="F229" s="59"/>
      <c r="G229" s="60">
        <f t="shared" ref="G229:H229" si="78">G230+G233</f>
        <v>22729.9</v>
      </c>
      <c r="H229" s="60">
        <f t="shared" si="78"/>
        <v>26729.9</v>
      </c>
    </row>
    <row r="230" spans="1:8" s="47" customFormat="1" ht="75.75" customHeight="1" x14ac:dyDescent="0.2">
      <c r="A230" s="51" t="s">
        <v>251</v>
      </c>
      <c r="B230" s="59" t="s">
        <v>248</v>
      </c>
      <c r="C230" s="59" t="s">
        <v>158</v>
      </c>
      <c r="D230" s="59"/>
      <c r="E230" s="59" t="s">
        <v>252</v>
      </c>
      <c r="F230" s="59"/>
      <c r="G230" s="60">
        <f t="shared" ref="G230:H230" si="79">G231+G232</f>
        <v>22729.9</v>
      </c>
      <c r="H230" s="60">
        <f t="shared" si="79"/>
        <v>26729.9</v>
      </c>
    </row>
    <row r="231" spans="1:8" s="47" customFormat="1" ht="63.75" x14ac:dyDescent="0.2">
      <c r="A231" s="61" t="s">
        <v>54</v>
      </c>
      <c r="B231" s="62" t="s">
        <v>248</v>
      </c>
      <c r="C231" s="62" t="s">
        <v>158</v>
      </c>
      <c r="D231" s="62" t="s">
        <v>250</v>
      </c>
      <c r="E231" s="62" t="s">
        <v>252</v>
      </c>
      <c r="F231" s="62" t="s">
        <v>55</v>
      </c>
      <c r="G231" s="63">
        <v>22658.9</v>
      </c>
      <c r="H231" s="63">
        <v>26658.9</v>
      </c>
    </row>
    <row r="232" spans="1:8" s="47" customFormat="1" ht="25.5" x14ac:dyDescent="0.2">
      <c r="A232" s="61" t="s">
        <v>253</v>
      </c>
      <c r="B232" s="62" t="s">
        <v>248</v>
      </c>
      <c r="C232" s="62" t="s">
        <v>158</v>
      </c>
      <c r="D232" s="62" t="s">
        <v>250</v>
      </c>
      <c r="E232" s="62" t="s">
        <v>252</v>
      </c>
      <c r="F232" s="62" t="s">
        <v>254</v>
      </c>
      <c r="G232" s="63">
        <v>71</v>
      </c>
      <c r="H232" s="63">
        <v>71</v>
      </c>
    </row>
    <row r="233" spans="1:8" s="48" customFormat="1" ht="108" x14ac:dyDescent="0.25">
      <c r="A233" s="58" t="s">
        <v>255</v>
      </c>
      <c r="B233" s="59" t="s">
        <v>248</v>
      </c>
      <c r="C233" s="59" t="s">
        <v>158</v>
      </c>
      <c r="D233" s="59" t="s">
        <v>250</v>
      </c>
      <c r="E233" s="59" t="s">
        <v>256</v>
      </c>
      <c r="F233" s="59"/>
      <c r="G233" s="60">
        <f t="shared" ref="G233:H233" si="80">G234</f>
        <v>0</v>
      </c>
      <c r="H233" s="60">
        <f t="shared" si="80"/>
        <v>0</v>
      </c>
    </row>
    <row r="234" spans="1:8" s="47" customFormat="1" ht="25.5" x14ac:dyDescent="0.2">
      <c r="A234" s="61" t="s">
        <v>253</v>
      </c>
      <c r="B234" s="62" t="s">
        <v>248</v>
      </c>
      <c r="C234" s="62" t="s">
        <v>158</v>
      </c>
      <c r="D234" s="62" t="s">
        <v>250</v>
      </c>
      <c r="E234" s="62" t="s">
        <v>256</v>
      </c>
      <c r="F234" s="62" t="s">
        <v>254</v>
      </c>
      <c r="G234" s="63">
        <v>0</v>
      </c>
      <c r="H234" s="63">
        <v>0</v>
      </c>
    </row>
    <row r="235" spans="1:8" s="47" customFormat="1" ht="13.5" x14ac:dyDescent="0.2">
      <c r="A235" s="58" t="s">
        <v>167</v>
      </c>
      <c r="B235" s="59" t="s">
        <v>248</v>
      </c>
      <c r="C235" s="59" t="s">
        <v>168</v>
      </c>
      <c r="D235" s="59"/>
      <c r="E235" s="59"/>
      <c r="F235" s="59"/>
      <c r="G235" s="60">
        <f t="shared" ref="G235:H235" si="81">G236+G249</f>
        <v>56704.4</v>
      </c>
      <c r="H235" s="60">
        <f t="shared" si="81"/>
        <v>60063.7</v>
      </c>
    </row>
    <row r="236" spans="1:8" s="47" customFormat="1" ht="13.5" x14ac:dyDescent="0.2">
      <c r="A236" s="58" t="s">
        <v>257</v>
      </c>
      <c r="B236" s="59" t="s">
        <v>248</v>
      </c>
      <c r="C236" s="59" t="s">
        <v>168</v>
      </c>
      <c r="D236" s="59" t="s">
        <v>258</v>
      </c>
      <c r="E236" s="59"/>
      <c r="F236" s="59"/>
      <c r="G236" s="60">
        <f t="shared" ref="G236:H236" si="82">G237+G240+G242+G245+G247</f>
        <v>53228.800000000003</v>
      </c>
      <c r="H236" s="60">
        <f t="shared" si="82"/>
        <v>56588.1</v>
      </c>
    </row>
    <row r="237" spans="1:8" s="47" customFormat="1" ht="163.5" customHeight="1" x14ac:dyDescent="0.2">
      <c r="A237" s="64" t="s">
        <v>366</v>
      </c>
      <c r="B237" s="59" t="s">
        <v>248</v>
      </c>
      <c r="C237" s="59" t="s">
        <v>168</v>
      </c>
      <c r="D237" s="59" t="s">
        <v>258</v>
      </c>
      <c r="E237" s="59" t="s">
        <v>259</v>
      </c>
      <c r="F237" s="59"/>
      <c r="G237" s="60">
        <f t="shared" ref="G237:H237" si="83">G238+G239</f>
        <v>13857.5</v>
      </c>
      <c r="H237" s="60">
        <f t="shared" si="83"/>
        <v>16857.5</v>
      </c>
    </row>
    <row r="238" spans="1:8" s="47" customFormat="1" ht="63.75" x14ac:dyDescent="0.2">
      <c r="A238" s="61" t="s">
        <v>54</v>
      </c>
      <c r="B238" s="62" t="s">
        <v>248</v>
      </c>
      <c r="C238" s="62" t="s">
        <v>168</v>
      </c>
      <c r="D238" s="62" t="s">
        <v>258</v>
      </c>
      <c r="E238" s="62" t="s">
        <v>259</v>
      </c>
      <c r="F238" s="62" t="s">
        <v>55</v>
      </c>
      <c r="G238" s="63">
        <v>13847.5</v>
      </c>
      <c r="H238" s="63">
        <v>16847.5</v>
      </c>
    </row>
    <row r="239" spans="1:8" s="47" customFormat="1" ht="25.5" x14ac:dyDescent="0.2">
      <c r="A239" s="61" t="s">
        <v>253</v>
      </c>
      <c r="B239" s="62" t="s">
        <v>248</v>
      </c>
      <c r="C239" s="62" t="s">
        <v>168</v>
      </c>
      <c r="D239" s="62" t="s">
        <v>258</v>
      </c>
      <c r="E239" s="62" t="s">
        <v>259</v>
      </c>
      <c r="F239" s="62" t="s">
        <v>254</v>
      </c>
      <c r="G239" s="63">
        <v>10</v>
      </c>
      <c r="H239" s="63">
        <v>10</v>
      </c>
    </row>
    <row r="240" spans="1:8" s="47" customFormat="1" ht="81" x14ac:dyDescent="0.2">
      <c r="A240" s="58" t="s">
        <v>260</v>
      </c>
      <c r="B240" s="59" t="s">
        <v>248</v>
      </c>
      <c r="C240" s="59" t="s">
        <v>168</v>
      </c>
      <c r="D240" s="59" t="s">
        <v>258</v>
      </c>
      <c r="E240" s="59" t="s">
        <v>261</v>
      </c>
      <c r="F240" s="59"/>
      <c r="G240" s="60">
        <f t="shared" ref="G240:H240" si="84">G241</f>
        <v>114</v>
      </c>
      <c r="H240" s="60">
        <f t="shared" si="84"/>
        <v>0</v>
      </c>
    </row>
    <row r="241" spans="1:8" s="47" customFormat="1" ht="25.5" x14ac:dyDescent="0.2">
      <c r="A241" s="61" t="s">
        <v>253</v>
      </c>
      <c r="B241" s="62" t="s">
        <v>248</v>
      </c>
      <c r="C241" s="62" t="s">
        <v>168</v>
      </c>
      <c r="D241" s="62" t="s">
        <v>258</v>
      </c>
      <c r="E241" s="62" t="s">
        <v>261</v>
      </c>
      <c r="F241" s="62" t="s">
        <v>254</v>
      </c>
      <c r="G241" s="63">
        <v>114</v>
      </c>
      <c r="H241" s="63">
        <v>0</v>
      </c>
    </row>
    <row r="242" spans="1:8" s="47" customFormat="1" ht="148.5" x14ac:dyDescent="0.2">
      <c r="A242" s="64" t="s">
        <v>262</v>
      </c>
      <c r="B242" s="59" t="s">
        <v>248</v>
      </c>
      <c r="C242" s="59" t="s">
        <v>168</v>
      </c>
      <c r="D242" s="59" t="s">
        <v>258</v>
      </c>
      <c r="E242" s="59" t="s">
        <v>263</v>
      </c>
      <c r="F242" s="59"/>
      <c r="G242" s="60">
        <f t="shared" ref="G242:H242" si="85">G243+G244</f>
        <v>38457.300000000003</v>
      </c>
      <c r="H242" s="60">
        <f t="shared" si="85"/>
        <v>39730.6</v>
      </c>
    </row>
    <row r="243" spans="1:8" s="47" customFormat="1" ht="63.75" x14ac:dyDescent="0.2">
      <c r="A243" s="61" t="s">
        <v>54</v>
      </c>
      <c r="B243" s="62" t="s">
        <v>248</v>
      </c>
      <c r="C243" s="62" t="s">
        <v>168</v>
      </c>
      <c r="D243" s="62" t="s">
        <v>258</v>
      </c>
      <c r="E243" s="62" t="s">
        <v>263</v>
      </c>
      <c r="F243" s="62" t="s">
        <v>55</v>
      </c>
      <c r="G243" s="63">
        <v>38147.300000000003</v>
      </c>
      <c r="H243" s="63">
        <v>39420.6</v>
      </c>
    </row>
    <row r="244" spans="1:8" s="47" customFormat="1" ht="25.5" x14ac:dyDescent="0.2">
      <c r="A244" s="61" t="s">
        <v>253</v>
      </c>
      <c r="B244" s="62" t="s">
        <v>248</v>
      </c>
      <c r="C244" s="62" t="s">
        <v>168</v>
      </c>
      <c r="D244" s="62" t="s">
        <v>258</v>
      </c>
      <c r="E244" s="62" t="s">
        <v>263</v>
      </c>
      <c r="F244" s="62" t="s">
        <v>254</v>
      </c>
      <c r="G244" s="63">
        <v>310</v>
      </c>
      <c r="H244" s="63">
        <v>310</v>
      </c>
    </row>
    <row r="245" spans="1:8" s="47" customFormat="1" ht="108" x14ac:dyDescent="0.2">
      <c r="A245" s="58" t="s">
        <v>255</v>
      </c>
      <c r="B245" s="59" t="s">
        <v>248</v>
      </c>
      <c r="C245" s="59" t="s">
        <v>168</v>
      </c>
      <c r="D245" s="59" t="s">
        <v>258</v>
      </c>
      <c r="E245" s="59" t="s">
        <v>264</v>
      </c>
      <c r="F245" s="59"/>
      <c r="G245" s="60">
        <f t="shared" ref="G245:H245" si="86">G246</f>
        <v>800</v>
      </c>
      <c r="H245" s="60">
        <f t="shared" si="86"/>
        <v>0</v>
      </c>
    </row>
    <row r="246" spans="1:8" s="47" customFormat="1" ht="25.5" x14ac:dyDescent="0.2">
      <c r="A246" s="61" t="s">
        <v>253</v>
      </c>
      <c r="B246" s="62" t="s">
        <v>248</v>
      </c>
      <c r="C246" s="62" t="s">
        <v>168</v>
      </c>
      <c r="D246" s="62" t="s">
        <v>258</v>
      </c>
      <c r="E246" s="62" t="s">
        <v>264</v>
      </c>
      <c r="F246" s="62" t="s">
        <v>254</v>
      </c>
      <c r="G246" s="63">
        <v>800</v>
      </c>
      <c r="H246" s="63">
        <v>0</v>
      </c>
    </row>
    <row r="247" spans="1:8" s="47" customFormat="1" ht="81" x14ac:dyDescent="0.2">
      <c r="A247" s="58" t="s">
        <v>265</v>
      </c>
      <c r="B247" s="59" t="s">
        <v>248</v>
      </c>
      <c r="C247" s="59" t="s">
        <v>168</v>
      </c>
      <c r="D247" s="59" t="s">
        <v>258</v>
      </c>
      <c r="E247" s="59" t="s">
        <v>256</v>
      </c>
      <c r="F247" s="59"/>
      <c r="G247" s="60">
        <f t="shared" ref="G247:H247" si="87">G248</f>
        <v>0</v>
      </c>
      <c r="H247" s="60">
        <f t="shared" si="87"/>
        <v>0</v>
      </c>
    </row>
    <row r="248" spans="1:8" s="47" customFormat="1" ht="25.5" x14ac:dyDescent="0.2">
      <c r="A248" s="61" t="s">
        <v>253</v>
      </c>
      <c r="B248" s="62" t="s">
        <v>248</v>
      </c>
      <c r="C248" s="62" t="s">
        <v>168</v>
      </c>
      <c r="D248" s="62" t="s">
        <v>258</v>
      </c>
      <c r="E248" s="62" t="s">
        <v>256</v>
      </c>
      <c r="F248" s="62" t="s">
        <v>254</v>
      </c>
      <c r="G248" s="63">
        <v>0</v>
      </c>
      <c r="H248" s="63">
        <v>0</v>
      </c>
    </row>
    <row r="249" spans="1:8" s="47" customFormat="1" ht="27" x14ac:dyDescent="0.2">
      <c r="A249" s="58" t="s">
        <v>169</v>
      </c>
      <c r="B249" s="59" t="s">
        <v>248</v>
      </c>
      <c r="C249" s="59" t="s">
        <v>168</v>
      </c>
      <c r="D249" s="59" t="s">
        <v>170</v>
      </c>
      <c r="E249" s="59"/>
      <c r="F249" s="59"/>
      <c r="G249" s="60">
        <f t="shared" ref="G249:H249" si="88">G250+G252+G257</f>
        <v>3475.6000000000004</v>
      </c>
      <c r="H249" s="60">
        <f t="shared" si="88"/>
        <v>3475.6000000000004</v>
      </c>
    </row>
    <row r="250" spans="1:8" s="47" customFormat="1" ht="135" x14ac:dyDescent="0.2">
      <c r="A250" s="58" t="s">
        <v>266</v>
      </c>
      <c r="B250" s="59" t="s">
        <v>248</v>
      </c>
      <c r="C250" s="59" t="s">
        <v>168</v>
      </c>
      <c r="D250" s="59" t="s">
        <v>170</v>
      </c>
      <c r="E250" s="59" t="s">
        <v>267</v>
      </c>
      <c r="F250" s="59"/>
      <c r="G250" s="60">
        <f t="shared" ref="G250:H250" si="89">G251</f>
        <v>100</v>
      </c>
      <c r="H250" s="60">
        <f t="shared" si="89"/>
        <v>100</v>
      </c>
    </row>
    <row r="251" spans="1:8" s="47" customFormat="1" ht="38.25" x14ac:dyDescent="0.2">
      <c r="A251" s="61" t="s">
        <v>60</v>
      </c>
      <c r="B251" s="62" t="s">
        <v>248</v>
      </c>
      <c r="C251" s="62" t="s">
        <v>168</v>
      </c>
      <c r="D251" s="62" t="s">
        <v>170</v>
      </c>
      <c r="E251" s="62" t="s">
        <v>267</v>
      </c>
      <c r="F251" s="62" t="s">
        <v>61</v>
      </c>
      <c r="G251" s="63">
        <v>100</v>
      </c>
      <c r="H251" s="63">
        <v>100</v>
      </c>
    </row>
    <row r="252" spans="1:8" s="47" customFormat="1" ht="66" customHeight="1" x14ac:dyDescent="0.2">
      <c r="A252" s="58" t="s">
        <v>268</v>
      </c>
      <c r="B252" s="59" t="s">
        <v>248</v>
      </c>
      <c r="C252" s="59" t="s">
        <v>168</v>
      </c>
      <c r="D252" s="59" t="s">
        <v>170</v>
      </c>
      <c r="E252" s="59" t="s">
        <v>269</v>
      </c>
      <c r="F252" s="59"/>
      <c r="G252" s="60">
        <f t="shared" ref="G252:H252" si="90">G253+G254+G255+G256</f>
        <v>2075.3000000000002</v>
      </c>
      <c r="H252" s="60">
        <f t="shared" si="90"/>
        <v>2075.3000000000002</v>
      </c>
    </row>
    <row r="253" spans="1:8" s="47" customFormat="1" ht="25.5" x14ac:dyDescent="0.2">
      <c r="A253" s="61" t="s">
        <v>30</v>
      </c>
      <c r="B253" s="62" t="s">
        <v>248</v>
      </c>
      <c r="C253" s="62" t="s">
        <v>168</v>
      </c>
      <c r="D253" s="62" t="s">
        <v>170</v>
      </c>
      <c r="E253" s="62" t="s">
        <v>269</v>
      </c>
      <c r="F253" s="62" t="s">
        <v>31</v>
      </c>
      <c r="G253" s="63">
        <v>1457</v>
      </c>
      <c r="H253" s="63">
        <v>1457</v>
      </c>
    </row>
    <row r="254" spans="1:8" s="47" customFormat="1" ht="51" x14ac:dyDescent="0.2">
      <c r="A254" s="61" t="s">
        <v>34</v>
      </c>
      <c r="B254" s="62" t="s">
        <v>248</v>
      </c>
      <c r="C254" s="62" t="s">
        <v>168</v>
      </c>
      <c r="D254" s="62" t="s">
        <v>170</v>
      </c>
      <c r="E254" s="62" t="s">
        <v>269</v>
      </c>
      <c r="F254" s="62" t="s">
        <v>35</v>
      </c>
      <c r="G254" s="63">
        <v>440</v>
      </c>
      <c r="H254" s="63">
        <v>440</v>
      </c>
    </row>
    <row r="255" spans="1:8" s="47" customFormat="1" x14ac:dyDescent="0.2">
      <c r="A255" s="61" t="s">
        <v>36</v>
      </c>
      <c r="B255" s="62" t="s">
        <v>248</v>
      </c>
      <c r="C255" s="62" t="s">
        <v>168</v>
      </c>
      <c r="D255" s="62" t="s">
        <v>170</v>
      </c>
      <c r="E255" s="62" t="s">
        <v>269</v>
      </c>
      <c r="F255" s="62" t="s">
        <v>37</v>
      </c>
      <c r="G255" s="63">
        <v>128.30000000000001</v>
      </c>
      <c r="H255" s="63">
        <v>128.30000000000001</v>
      </c>
    </row>
    <row r="256" spans="1:8" s="47" customFormat="1" x14ac:dyDescent="0.2">
      <c r="A256" s="61" t="s">
        <v>113</v>
      </c>
      <c r="B256" s="62" t="s">
        <v>248</v>
      </c>
      <c r="C256" s="62" t="s">
        <v>168</v>
      </c>
      <c r="D256" s="62" t="s">
        <v>170</v>
      </c>
      <c r="E256" s="62" t="s">
        <v>269</v>
      </c>
      <c r="F256" s="62" t="s">
        <v>114</v>
      </c>
      <c r="G256" s="63">
        <v>50</v>
      </c>
      <c r="H256" s="63">
        <v>50</v>
      </c>
    </row>
    <row r="257" spans="1:8" s="47" customFormat="1" ht="67.5" customHeight="1" x14ac:dyDescent="0.2">
      <c r="A257" s="58" t="s">
        <v>270</v>
      </c>
      <c r="B257" s="59" t="s">
        <v>248</v>
      </c>
      <c r="C257" s="59" t="s">
        <v>168</v>
      </c>
      <c r="D257" s="59" t="s">
        <v>170</v>
      </c>
      <c r="E257" s="59" t="s">
        <v>271</v>
      </c>
      <c r="F257" s="59"/>
      <c r="G257" s="60">
        <f t="shared" ref="G257:H257" si="91">G258+G259+G260</f>
        <v>1300.3</v>
      </c>
      <c r="H257" s="60">
        <f t="shared" si="91"/>
        <v>1300.3</v>
      </c>
    </row>
    <row r="258" spans="1:8" s="47" customFormat="1" x14ac:dyDescent="0.2">
      <c r="A258" s="61" t="s">
        <v>272</v>
      </c>
      <c r="B258" s="62" t="s">
        <v>248</v>
      </c>
      <c r="C258" s="62" t="s">
        <v>168</v>
      </c>
      <c r="D258" s="62" t="s">
        <v>170</v>
      </c>
      <c r="E258" s="62" t="s">
        <v>271</v>
      </c>
      <c r="F258" s="62" t="s">
        <v>273</v>
      </c>
      <c r="G258" s="63">
        <v>975.6</v>
      </c>
      <c r="H258" s="63">
        <v>975.6</v>
      </c>
    </row>
    <row r="259" spans="1:8" s="47" customFormat="1" ht="51" x14ac:dyDescent="0.2">
      <c r="A259" s="61" t="s">
        <v>274</v>
      </c>
      <c r="B259" s="62" t="s">
        <v>248</v>
      </c>
      <c r="C259" s="62" t="s">
        <v>168</v>
      </c>
      <c r="D259" s="62" t="s">
        <v>170</v>
      </c>
      <c r="E259" s="62" t="s">
        <v>271</v>
      </c>
      <c r="F259" s="62" t="s">
        <v>275</v>
      </c>
      <c r="G259" s="63">
        <v>294.7</v>
      </c>
      <c r="H259" s="63">
        <v>294.7</v>
      </c>
    </row>
    <row r="260" spans="1:8" s="47" customFormat="1" x14ac:dyDescent="0.2">
      <c r="A260" s="61" t="s">
        <v>36</v>
      </c>
      <c r="B260" s="62" t="s">
        <v>248</v>
      </c>
      <c r="C260" s="62" t="s">
        <v>168</v>
      </c>
      <c r="D260" s="62" t="s">
        <v>170</v>
      </c>
      <c r="E260" s="62" t="s">
        <v>271</v>
      </c>
      <c r="F260" s="62" t="s">
        <v>37</v>
      </c>
      <c r="G260" s="63">
        <v>30</v>
      </c>
      <c r="H260" s="63">
        <v>30</v>
      </c>
    </row>
    <row r="261" spans="1:8" s="47" customFormat="1" ht="13.5" x14ac:dyDescent="0.2">
      <c r="A261" s="58" t="s">
        <v>173</v>
      </c>
      <c r="B261" s="59" t="s">
        <v>248</v>
      </c>
      <c r="C261" s="59" t="s">
        <v>17</v>
      </c>
      <c r="D261" s="59"/>
      <c r="E261" s="59"/>
      <c r="F261" s="59"/>
      <c r="G261" s="60">
        <f t="shared" ref="G261:H263" si="92">G262</f>
        <v>108.3</v>
      </c>
      <c r="H261" s="60">
        <f t="shared" si="92"/>
        <v>108.3</v>
      </c>
    </row>
    <row r="262" spans="1:8" s="47" customFormat="1" ht="13.5" x14ac:dyDescent="0.2">
      <c r="A262" s="58" t="s">
        <v>174</v>
      </c>
      <c r="B262" s="59" t="s">
        <v>248</v>
      </c>
      <c r="C262" s="59" t="s">
        <v>17</v>
      </c>
      <c r="D262" s="59" t="s">
        <v>175</v>
      </c>
      <c r="E262" s="59"/>
      <c r="F262" s="59"/>
      <c r="G262" s="60">
        <f t="shared" si="92"/>
        <v>108.3</v>
      </c>
      <c r="H262" s="60">
        <f t="shared" si="92"/>
        <v>108.3</v>
      </c>
    </row>
    <row r="263" spans="1:8" s="47" customFormat="1" ht="54" x14ac:dyDescent="0.2">
      <c r="A263" s="14" t="s">
        <v>176</v>
      </c>
      <c r="B263" s="59" t="s">
        <v>248</v>
      </c>
      <c r="C263" s="59" t="s">
        <v>17</v>
      </c>
      <c r="D263" s="59" t="s">
        <v>175</v>
      </c>
      <c r="E263" s="15" t="s">
        <v>177</v>
      </c>
      <c r="F263" s="59"/>
      <c r="G263" s="60">
        <f t="shared" si="92"/>
        <v>108.3</v>
      </c>
      <c r="H263" s="60">
        <f t="shared" si="92"/>
        <v>108.3</v>
      </c>
    </row>
    <row r="264" spans="1:8" s="47" customFormat="1" ht="38.25" x14ac:dyDescent="0.2">
      <c r="A264" s="61" t="s">
        <v>178</v>
      </c>
      <c r="B264" s="62" t="s">
        <v>248</v>
      </c>
      <c r="C264" s="62" t="s">
        <v>17</v>
      </c>
      <c r="D264" s="62" t="s">
        <v>175</v>
      </c>
      <c r="E264" s="20" t="s">
        <v>177</v>
      </c>
      <c r="F264" s="62" t="s">
        <v>179</v>
      </c>
      <c r="G264" s="63">
        <v>108.3</v>
      </c>
      <c r="H264" s="63">
        <v>108.3</v>
      </c>
    </row>
    <row r="265" spans="1:8" s="47" customFormat="1" ht="40.5" x14ac:dyDescent="0.2">
      <c r="A265" s="51" t="s">
        <v>276</v>
      </c>
      <c r="B265" s="40" t="s">
        <v>277</v>
      </c>
      <c r="C265" s="40"/>
      <c r="D265" s="40"/>
      <c r="E265" s="40"/>
      <c r="F265" s="40"/>
      <c r="G265" s="53">
        <f t="shared" ref="G265:H265" si="93">G266+G363</f>
        <v>1018113.36512</v>
      </c>
      <c r="H265" s="53">
        <f t="shared" si="93"/>
        <v>879647.29999999993</v>
      </c>
    </row>
    <row r="266" spans="1:8" s="47" customFormat="1" ht="13.5" x14ac:dyDescent="0.2">
      <c r="A266" s="51" t="s">
        <v>157</v>
      </c>
      <c r="B266" s="40" t="s">
        <v>277</v>
      </c>
      <c r="C266" s="40" t="s">
        <v>158</v>
      </c>
      <c r="D266" s="40"/>
      <c r="E266" s="40"/>
      <c r="F266" s="40"/>
      <c r="G266" s="41">
        <f t="shared" ref="G266:H266" si="94">G267+G282+G326+G335</f>
        <v>977333.25211999996</v>
      </c>
      <c r="H266" s="41">
        <f t="shared" si="94"/>
        <v>846533.13299999991</v>
      </c>
    </row>
    <row r="267" spans="1:8" s="47" customFormat="1" ht="13.5" x14ac:dyDescent="0.2">
      <c r="A267" s="51" t="s">
        <v>278</v>
      </c>
      <c r="B267" s="40" t="s">
        <v>277</v>
      </c>
      <c r="C267" s="40" t="s">
        <v>158</v>
      </c>
      <c r="D267" s="40" t="s">
        <v>279</v>
      </c>
      <c r="E267" s="40"/>
      <c r="F267" s="40"/>
      <c r="G267" s="41">
        <f t="shared" ref="G267:H267" si="95">G268+G270+G272+G274+G276+G278+G280</f>
        <v>115216</v>
      </c>
      <c r="H267" s="41">
        <f t="shared" si="95"/>
        <v>119717.29999999999</v>
      </c>
    </row>
    <row r="268" spans="1:8" s="47" customFormat="1" ht="13.5" x14ac:dyDescent="0.2">
      <c r="A268" s="51" t="s">
        <v>280</v>
      </c>
      <c r="B268" s="40" t="s">
        <v>277</v>
      </c>
      <c r="C268" s="40" t="s">
        <v>158</v>
      </c>
      <c r="D268" s="40" t="s">
        <v>279</v>
      </c>
      <c r="E268" s="40" t="s">
        <v>281</v>
      </c>
      <c r="F268" s="40"/>
      <c r="G268" s="41">
        <f t="shared" ref="G268:H268" si="96">G269</f>
        <v>500</v>
      </c>
      <c r="H268" s="41">
        <f t="shared" si="96"/>
        <v>500</v>
      </c>
    </row>
    <row r="269" spans="1:8" s="47" customFormat="1" ht="63.75" x14ac:dyDescent="0.2">
      <c r="A269" s="52" t="s">
        <v>54</v>
      </c>
      <c r="B269" s="42" t="s">
        <v>277</v>
      </c>
      <c r="C269" s="42" t="s">
        <v>158</v>
      </c>
      <c r="D269" s="42" t="s">
        <v>279</v>
      </c>
      <c r="E269" s="42" t="s">
        <v>281</v>
      </c>
      <c r="F269" s="42" t="s">
        <v>55</v>
      </c>
      <c r="G269" s="43">
        <v>500</v>
      </c>
      <c r="H269" s="43">
        <v>500</v>
      </c>
    </row>
    <row r="270" spans="1:8" s="47" customFormat="1" ht="81" x14ac:dyDescent="0.2">
      <c r="A270" s="65" t="s">
        <v>282</v>
      </c>
      <c r="B270" s="40" t="s">
        <v>277</v>
      </c>
      <c r="C270" s="40" t="s">
        <v>158</v>
      </c>
      <c r="D270" s="40" t="s">
        <v>279</v>
      </c>
      <c r="E270" s="40" t="s">
        <v>283</v>
      </c>
      <c r="F270" s="40"/>
      <c r="G270" s="41">
        <f t="shared" ref="G270:H270" si="97">G271</f>
        <v>30159.1</v>
      </c>
      <c r="H270" s="41">
        <f t="shared" si="97"/>
        <v>31159.1</v>
      </c>
    </row>
    <row r="271" spans="1:8" s="47" customFormat="1" ht="63.75" x14ac:dyDescent="0.2">
      <c r="A271" s="52" t="s">
        <v>54</v>
      </c>
      <c r="B271" s="42" t="s">
        <v>277</v>
      </c>
      <c r="C271" s="42" t="s">
        <v>158</v>
      </c>
      <c r="D271" s="42" t="s">
        <v>279</v>
      </c>
      <c r="E271" s="42" t="s">
        <v>283</v>
      </c>
      <c r="F271" s="42" t="s">
        <v>55</v>
      </c>
      <c r="G271" s="43">
        <v>30159.1</v>
      </c>
      <c r="H271" s="43">
        <v>31159.1</v>
      </c>
    </row>
    <row r="272" spans="1:8" s="48" customFormat="1" ht="40.5" x14ac:dyDescent="0.25">
      <c r="A272" s="51" t="s">
        <v>284</v>
      </c>
      <c r="B272" s="40" t="s">
        <v>277</v>
      </c>
      <c r="C272" s="40" t="s">
        <v>158</v>
      </c>
      <c r="D272" s="40" t="s">
        <v>279</v>
      </c>
      <c r="E272" s="40" t="s">
        <v>285</v>
      </c>
      <c r="F272" s="40"/>
      <c r="G272" s="41">
        <f>G273</f>
        <v>100</v>
      </c>
      <c r="H272" s="41">
        <f>H273</f>
        <v>100</v>
      </c>
    </row>
    <row r="273" spans="1:8" s="47" customFormat="1" ht="63.75" x14ac:dyDescent="0.2">
      <c r="A273" s="52" t="s">
        <v>54</v>
      </c>
      <c r="B273" s="42" t="s">
        <v>277</v>
      </c>
      <c r="C273" s="42" t="s">
        <v>158</v>
      </c>
      <c r="D273" s="42" t="s">
        <v>279</v>
      </c>
      <c r="E273" s="42" t="s">
        <v>285</v>
      </c>
      <c r="F273" s="42" t="s">
        <v>55</v>
      </c>
      <c r="G273" s="43">
        <v>100</v>
      </c>
      <c r="H273" s="43">
        <v>100</v>
      </c>
    </row>
    <row r="274" spans="1:8" s="48" customFormat="1" ht="40.5" x14ac:dyDescent="0.25">
      <c r="A274" s="51" t="s">
        <v>286</v>
      </c>
      <c r="B274" s="40" t="s">
        <v>277</v>
      </c>
      <c r="C274" s="40" t="s">
        <v>158</v>
      </c>
      <c r="D274" s="40" t="s">
        <v>279</v>
      </c>
      <c r="E274" s="40" t="s">
        <v>287</v>
      </c>
      <c r="F274" s="40"/>
      <c r="G274" s="41">
        <f>G275</f>
        <v>70</v>
      </c>
      <c r="H274" s="41">
        <f>H275</f>
        <v>70</v>
      </c>
    </row>
    <row r="275" spans="1:8" s="47" customFormat="1" ht="63.75" x14ac:dyDescent="0.2">
      <c r="A275" s="52" t="s">
        <v>54</v>
      </c>
      <c r="B275" s="42" t="s">
        <v>277</v>
      </c>
      <c r="C275" s="42" t="s">
        <v>158</v>
      </c>
      <c r="D275" s="42" t="s">
        <v>279</v>
      </c>
      <c r="E275" s="42" t="s">
        <v>287</v>
      </c>
      <c r="F275" s="42" t="s">
        <v>55</v>
      </c>
      <c r="G275" s="43">
        <v>70</v>
      </c>
      <c r="H275" s="43">
        <v>70</v>
      </c>
    </row>
    <row r="276" spans="1:8" s="48" customFormat="1" ht="94.5" x14ac:dyDescent="0.25">
      <c r="A276" s="51" t="s">
        <v>288</v>
      </c>
      <c r="B276" s="40" t="s">
        <v>277</v>
      </c>
      <c r="C276" s="40" t="s">
        <v>158</v>
      </c>
      <c r="D276" s="40" t="s">
        <v>279</v>
      </c>
      <c r="E276" s="40" t="s">
        <v>289</v>
      </c>
      <c r="F276" s="40"/>
      <c r="G276" s="41">
        <f>G277</f>
        <v>635.79999999999995</v>
      </c>
      <c r="H276" s="41">
        <f>H277</f>
        <v>635.79999999999995</v>
      </c>
    </row>
    <row r="277" spans="1:8" s="47" customFormat="1" ht="63.75" x14ac:dyDescent="0.2">
      <c r="A277" s="52" t="s">
        <v>54</v>
      </c>
      <c r="B277" s="42" t="s">
        <v>277</v>
      </c>
      <c r="C277" s="42" t="s">
        <v>158</v>
      </c>
      <c r="D277" s="42" t="s">
        <v>279</v>
      </c>
      <c r="E277" s="42" t="s">
        <v>289</v>
      </c>
      <c r="F277" s="42" t="s">
        <v>55</v>
      </c>
      <c r="G277" s="43">
        <v>635.79999999999995</v>
      </c>
      <c r="H277" s="43">
        <v>635.79999999999995</v>
      </c>
    </row>
    <row r="278" spans="1:8" s="47" customFormat="1" ht="67.5" x14ac:dyDescent="0.2">
      <c r="A278" s="51" t="s">
        <v>290</v>
      </c>
      <c r="B278" s="40" t="s">
        <v>277</v>
      </c>
      <c r="C278" s="40" t="s">
        <v>158</v>
      </c>
      <c r="D278" s="40" t="s">
        <v>279</v>
      </c>
      <c r="E278" s="40" t="s">
        <v>291</v>
      </c>
      <c r="F278" s="40"/>
      <c r="G278" s="41">
        <f t="shared" ref="G278:H278" si="98">G279</f>
        <v>83746.600000000006</v>
      </c>
      <c r="H278" s="41">
        <f t="shared" si="98"/>
        <v>87248.2</v>
      </c>
    </row>
    <row r="279" spans="1:8" s="47" customFormat="1" ht="63.75" x14ac:dyDescent="0.2">
      <c r="A279" s="52" t="s">
        <v>54</v>
      </c>
      <c r="B279" s="42" t="s">
        <v>277</v>
      </c>
      <c r="C279" s="42" t="s">
        <v>158</v>
      </c>
      <c r="D279" s="42" t="s">
        <v>279</v>
      </c>
      <c r="E279" s="42" t="s">
        <v>291</v>
      </c>
      <c r="F279" s="42" t="s">
        <v>55</v>
      </c>
      <c r="G279" s="43">
        <v>83746.600000000006</v>
      </c>
      <c r="H279" s="43">
        <v>87248.2</v>
      </c>
    </row>
    <row r="280" spans="1:8" s="47" customFormat="1" ht="81" x14ac:dyDescent="0.2">
      <c r="A280" s="65" t="s">
        <v>292</v>
      </c>
      <c r="B280" s="40" t="s">
        <v>277</v>
      </c>
      <c r="C280" s="40" t="s">
        <v>158</v>
      </c>
      <c r="D280" s="40" t="s">
        <v>279</v>
      </c>
      <c r="E280" s="40" t="s">
        <v>293</v>
      </c>
      <c r="F280" s="40"/>
      <c r="G280" s="41">
        <f t="shared" ref="G280:H280" si="99">G281</f>
        <v>4.5</v>
      </c>
      <c r="H280" s="41">
        <f t="shared" si="99"/>
        <v>4.2</v>
      </c>
    </row>
    <row r="281" spans="1:8" s="47" customFormat="1" ht="25.5" x14ac:dyDescent="0.2">
      <c r="A281" s="52" t="s">
        <v>253</v>
      </c>
      <c r="B281" s="42" t="s">
        <v>277</v>
      </c>
      <c r="C281" s="42" t="s">
        <v>158</v>
      </c>
      <c r="D281" s="42" t="s">
        <v>279</v>
      </c>
      <c r="E281" s="42" t="s">
        <v>293</v>
      </c>
      <c r="F281" s="42" t="s">
        <v>254</v>
      </c>
      <c r="G281" s="43">
        <v>4.5</v>
      </c>
      <c r="H281" s="43">
        <v>4.2</v>
      </c>
    </row>
    <row r="282" spans="1:8" s="47" customFormat="1" ht="13.5" x14ac:dyDescent="0.2">
      <c r="A282" s="51" t="s">
        <v>294</v>
      </c>
      <c r="B282" s="40" t="s">
        <v>277</v>
      </c>
      <c r="C282" s="40" t="s">
        <v>158</v>
      </c>
      <c r="D282" s="40" t="s">
        <v>295</v>
      </c>
      <c r="E282" s="40"/>
      <c r="F282" s="40"/>
      <c r="G282" s="53">
        <f t="shared" ref="G282:H282" si="100">G283+G286+G288+G290+G292+G294+G296+G298+G300+G302+G304+G306+G308+G310+G312+G314+G316+G318+G320+G322+G324</f>
        <v>814183.94011999993</v>
      </c>
      <c r="H282" s="53">
        <f t="shared" si="100"/>
        <v>674920.87399999984</v>
      </c>
    </row>
    <row r="283" spans="1:8" s="48" customFormat="1" ht="81" x14ac:dyDescent="0.25">
      <c r="A283" s="65" t="s">
        <v>282</v>
      </c>
      <c r="B283" s="40" t="s">
        <v>277</v>
      </c>
      <c r="C283" s="40" t="s">
        <v>158</v>
      </c>
      <c r="D283" s="40" t="s">
        <v>295</v>
      </c>
      <c r="E283" s="40" t="s">
        <v>296</v>
      </c>
      <c r="F283" s="40"/>
      <c r="G283" s="41">
        <f t="shared" ref="G283:H283" si="101">G285+G284</f>
        <v>107821.7</v>
      </c>
      <c r="H283" s="41">
        <f t="shared" si="101"/>
        <v>111821.7</v>
      </c>
    </row>
    <row r="284" spans="1:8" s="47" customFormat="1" x14ac:dyDescent="0.2">
      <c r="A284" s="52" t="s">
        <v>36</v>
      </c>
      <c r="B284" s="42" t="s">
        <v>277</v>
      </c>
      <c r="C284" s="42" t="s">
        <v>158</v>
      </c>
      <c r="D284" s="42" t="s">
        <v>295</v>
      </c>
      <c r="E284" s="42" t="s">
        <v>296</v>
      </c>
      <c r="F284" s="42" t="s">
        <v>37</v>
      </c>
      <c r="G284" s="43">
        <v>20</v>
      </c>
      <c r="H284" s="43">
        <v>20</v>
      </c>
    </row>
    <row r="285" spans="1:8" s="47" customFormat="1" ht="63.75" x14ac:dyDescent="0.2">
      <c r="A285" s="52" t="s">
        <v>54</v>
      </c>
      <c r="B285" s="42" t="s">
        <v>277</v>
      </c>
      <c r="C285" s="42" t="s">
        <v>158</v>
      </c>
      <c r="D285" s="42" t="s">
        <v>295</v>
      </c>
      <c r="E285" s="42" t="s">
        <v>296</v>
      </c>
      <c r="F285" s="42" t="s">
        <v>55</v>
      </c>
      <c r="G285" s="43">
        <v>107801.7</v>
      </c>
      <c r="H285" s="43">
        <v>111801.7</v>
      </c>
    </row>
    <row r="286" spans="1:8" s="48" customFormat="1" ht="40.5" x14ac:dyDescent="0.25">
      <c r="A286" s="51" t="s">
        <v>284</v>
      </c>
      <c r="B286" s="40" t="s">
        <v>277</v>
      </c>
      <c r="C286" s="40" t="s">
        <v>158</v>
      </c>
      <c r="D286" s="40" t="s">
        <v>295</v>
      </c>
      <c r="E286" s="40" t="s">
        <v>297</v>
      </c>
      <c r="F286" s="40"/>
      <c r="G286" s="41">
        <f t="shared" ref="G286:H286" si="102">G287</f>
        <v>316.39999999999998</v>
      </c>
      <c r="H286" s="41">
        <f t="shared" si="102"/>
        <v>316.39999999999998</v>
      </c>
    </row>
    <row r="287" spans="1:8" s="47" customFormat="1" ht="63.75" x14ac:dyDescent="0.2">
      <c r="A287" s="52" t="s">
        <v>54</v>
      </c>
      <c r="B287" s="42" t="s">
        <v>277</v>
      </c>
      <c r="C287" s="42" t="s">
        <v>158</v>
      </c>
      <c r="D287" s="42" t="s">
        <v>295</v>
      </c>
      <c r="E287" s="42" t="s">
        <v>297</v>
      </c>
      <c r="F287" s="42" t="s">
        <v>55</v>
      </c>
      <c r="G287" s="43">
        <v>316.39999999999998</v>
      </c>
      <c r="H287" s="43">
        <v>316.39999999999998</v>
      </c>
    </row>
    <row r="288" spans="1:8" s="48" customFormat="1" ht="40.5" x14ac:dyDescent="0.25">
      <c r="A288" s="51" t="s">
        <v>286</v>
      </c>
      <c r="B288" s="40" t="s">
        <v>277</v>
      </c>
      <c r="C288" s="40" t="s">
        <v>158</v>
      </c>
      <c r="D288" s="40" t="s">
        <v>295</v>
      </c>
      <c r="E288" s="40" t="s">
        <v>298</v>
      </c>
      <c r="F288" s="40"/>
      <c r="G288" s="41">
        <f>G289</f>
        <v>164.5</v>
      </c>
      <c r="H288" s="41">
        <f>H289</f>
        <v>164.5</v>
      </c>
    </row>
    <row r="289" spans="1:8" s="47" customFormat="1" ht="63.75" x14ac:dyDescent="0.2">
      <c r="A289" s="52" t="s">
        <v>54</v>
      </c>
      <c r="B289" s="42" t="s">
        <v>277</v>
      </c>
      <c r="C289" s="42" t="s">
        <v>158</v>
      </c>
      <c r="D289" s="42" t="s">
        <v>295</v>
      </c>
      <c r="E289" s="42" t="s">
        <v>298</v>
      </c>
      <c r="F289" s="42" t="s">
        <v>55</v>
      </c>
      <c r="G289" s="43">
        <v>164.5</v>
      </c>
      <c r="H289" s="43">
        <v>164.5</v>
      </c>
    </row>
    <row r="290" spans="1:8" s="48" customFormat="1" ht="94.5" x14ac:dyDescent="0.25">
      <c r="A290" s="51" t="s">
        <v>288</v>
      </c>
      <c r="B290" s="40" t="s">
        <v>277</v>
      </c>
      <c r="C290" s="40" t="s">
        <v>158</v>
      </c>
      <c r="D290" s="40" t="s">
        <v>295</v>
      </c>
      <c r="E290" s="40" t="s">
        <v>299</v>
      </c>
      <c r="F290" s="40"/>
      <c r="G290" s="41">
        <f>G291</f>
        <v>5161.1000000000004</v>
      </c>
      <c r="H290" s="41">
        <f>H291</f>
        <v>6161.1</v>
      </c>
    </row>
    <row r="291" spans="1:8" s="47" customFormat="1" ht="63.75" x14ac:dyDescent="0.2">
      <c r="A291" s="52" t="s">
        <v>54</v>
      </c>
      <c r="B291" s="42" t="s">
        <v>277</v>
      </c>
      <c r="C291" s="42" t="s">
        <v>158</v>
      </c>
      <c r="D291" s="42" t="s">
        <v>295</v>
      </c>
      <c r="E291" s="42" t="s">
        <v>299</v>
      </c>
      <c r="F291" s="42" t="s">
        <v>55</v>
      </c>
      <c r="G291" s="43">
        <v>5161.1000000000004</v>
      </c>
      <c r="H291" s="43">
        <v>6161.1</v>
      </c>
    </row>
    <row r="292" spans="1:8" s="47" customFormat="1" ht="54" x14ac:dyDescent="0.2">
      <c r="A292" s="65" t="s">
        <v>300</v>
      </c>
      <c r="B292" s="40" t="s">
        <v>277</v>
      </c>
      <c r="C292" s="40" t="s">
        <v>158</v>
      </c>
      <c r="D292" s="40" t="s">
        <v>295</v>
      </c>
      <c r="E292" s="40" t="s">
        <v>301</v>
      </c>
      <c r="F292" s="40"/>
      <c r="G292" s="41">
        <f t="shared" ref="G292:H292" si="103">G293</f>
        <v>316.39999999999998</v>
      </c>
      <c r="H292" s="41">
        <f t="shared" si="103"/>
        <v>316.39999999999998</v>
      </c>
    </row>
    <row r="293" spans="1:8" s="47" customFormat="1" ht="63.75" x14ac:dyDescent="0.2">
      <c r="A293" s="52" t="s">
        <v>54</v>
      </c>
      <c r="B293" s="42" t="s">
        <v>277</v>
      </c>
      <c r="C293" s="42" t="s">
        <v>158</v>
      </c>
      <c r="D293" s="42" t="s">
        <v>295</v>
      </c>
      <c r="E293" s="42" t="s">
        <v>301</v>
      </c>
      <c r="F293" s="42" t="s">
        <v>55</v>
      </c>
      <c r="G293" s="43">
        <v>316.39999999999998</v>
      </c>
      <c r="H293" s="43">
        <v>316.39999999999998</v>
      </c>
    </row>
    <row r="294" spans="1:8" s="47" customFormat="1" ht="54" x14ac:dyDescent="0.2">
      <c r="A294" s="51" t="s">
        <v>302</v>
      </c>
      <c r="B294" s="40" t="s">
        <v>277</v>
      </c>
      <c r="C294" s="40" t="s">
        <v>158</v>
      </c>
      <c r="D294" s="40" t="s">
        <v>295</v>
      </c>
      <c r="E294" s="40" t="s">
        <v>303</v>
      </c>
      <c r="F294" s="40"/>
      <c r="G294" s="41">
        <f>G295</f>
        <v>164.5</v>
      </c>
      <c r="H294" s="41">
        <f>H295</f>
        <v>164.5</v>
      </c>
    </row>
    <row r="295" spans="1:8" s="47" customFormat="1" ht="63.75" x14ac:dyDescent="0.2">
      <c r="A295" s="52" t="s">
        <v>54</v>
      </c>
      <c r="B295" s="42" t="s">
        <v>277</v>
      </c>
      <c r="C295" s="42" t="s">
        <v>158</v>
      </c>
      <c r="D295" s="42" t="s">
        <v>295</v>
      </c>
      <c r="E295" s="42" t="s">
        <v>303</v>
      </c>
      <c r="F295" s="42" t="s">
        <v>55</v>
      </c>
      <c r="G295" s="43">
        <v>164.5</v>
      </c>
      <c r="H295" s="43">
        <v>164.5</v>
      </c>
    </row>
    <row r="296" spans="1:8" s="47" customFormat="1" ht="81" x14ac:dyDescent="0.2">
      <c r="A296" s="65" t="s">
        <v>304</v>
      </c>
      <c r="B296" s="40" t="s">
        <v>277</v>
      </c>
      <c r="C296" s="40" t="s">
        <v>158</v>
      </c>
      <c r="D296" s="40" t="s">
        <v>295</v>
      </c>
      <c r="E296" s="40" t="s">
        <v>305</v>
      </c>
      <c r="F296" s="40"/>
      <c r="G296" s="41">
        <f>G297</f>
        <v>35</v>
      </c>
      <c r="H296" s="41">
        <f>H297</f>
        <v>35</v>
      </c>
    </row>
    <row r="297" spans="1:8" s="47" customFormat="1" ht="25.5" x14ac:dyDescent="0.2">
      <c r="A297" s="52" t="s">
        <v>253</v>
      </c>
      <c r="B297" s="42" t="s">
        <v>277</v>
      </c>
      <c r="C297" s="42" t="s">
        <v>158</v>
      </c>
      <c r="D297" s="42" t="s">
        <v>295</v>
      </c>
      <c r="E297" s="42" t="s">
        <v>305</v>
      </c>
      <c r="F297" s="42" t="s">
        <v>254</v>
      </c>
      <c r="G297" s="43">
        <v>35</v>
      </c>
      <c r="H297" s="43">
        <v>35</v>
      </c>
    </row>
    <row r="298" spans="1:8" s="47" customFormat="1" ht="53.45" customHeight="1" x14ac:dyDescent="0.2">
      <c r="A298" s="65" t="s">
        <v>306</v>
      </c>
      <c r="B298" s="40" t="s">
        <v>277</v>
      </c>
      <c r="C298" s="40" t="s">
        <v>158</v>
      </c>
      <c r="D298" s="40" t="s">
        <v>295</v>
      </c>
      <c r="E298" s="40" t="s">
        <v>307</v>
      </c>
      <c r="F298" s="40"/>
      <c r="G298" s="41">
        <f>G299</f>
        <v>646.6</v>
      </c>
      <c r="H298" s="41">
        <f>H299</f>
        <v>646.6</v>
      </c>
    </row>
    <row r="299" spans="1:8" s="47" customFormat="1" ht="63.75" x14ac:dyDescent="0.2">
      <c r="A299" s="52" t="s">
        <v>54</v>
      </c>
      <c r="B299" s="42" t="s">
        <v>277</v>
      </c>
      <c r="C299" s="42" t="s">
        <v>158</v>
      </c>
      <c r="D299" s="42" t="s">
        <v>295</v>
      </c>
      <c r="E299" s="42" t="s">
        <v>307</v>
      </c>
      <c r="F299" s="42" t="s">
        <v>55</v>
      </c>
      <c r="G299" s="43">
        <v>646.6</v>
      </c>
      <c r="H299" s="43">
        <v>646.6</v>
      </c>
    </row>
    <row r="300" spans="1:8" s="48" customFormat="1" ht="81" x14ac:dyDescent="0.25">
      <c r="A300" s="51" t="s">
        <v>282</v>
      </c>
      <c r="B300" s="40" t="s">
        <v>277</v>
      </c>
      <c r="C300" s="40" t="s">
        <v>158</v>
      </c>
      <c r="D300" s="40" t="s">
        <v>295</v>
      </c>
      <c r="E300" s="40" t="s">
        <v>308</v>
      </c>
      <c r="F300" s="40"/>
      <c r="G300" s="41">
        <f>G301</f>
        <v>26018</v>
      </c>
      <c r="H300" s="41">
        <f>H301</f>
        <v>29018</v>
      </c>
    </row>
    <row r="301" spans="1:8" s="47" customFormat="1" ht="63.75" x14ac:dyDescent="0.2">
      <c r="A301" s="52" t="s">
        <v>54</v>
      </c>
      <c r="B301" s="42" t="s">
        <v>277</v>
      </c>
      <c r="C301" s="42" t="s">
        <v>158</v>
      </c>
      <c r="D301" s="42" t="s">
        <v>295</v>
      </c>
      <c r="E301" s="42" t="s">
        <v>308</v>
      </c>
      <c r="F301" s="42" t="s">
        <v>55</v>
      </c>
      <c r="G301" s="43">
        <v>26018</v>
      </c>
      <c r="H301" s="43">
        <v>29018</v>
      </c>
    </row>
    <row r="302" spans="1:8" s="48" customFormat="1" ht="40.5" x14ac:dyDescent="0.25">
      <c r="A302" s="51" t="s">
        <v>284</v>
      </c>
      <c r="B302" s="40" t="s">
        <v>277</v>
      </c>
      <c r="C302" s="40" t="s">
        <v>158</v>
      </c>
      <c r="D302" s="40" t="s">
        <v>295</v>
      </c>
      <c r="E302" s="40" t="s">
        <v>309</v>
      </c>
      <c r="F302" s="40"/>
      <c r="G302" s="41">
        <f>G303</f>
        <v>150</v>
      </c>
      <c r="H302" s="41">
        <f>H303</f>
        <v>150</v>
      </c>
    </row>
    <row r="303" spans="1:8" s="47" customFormat="1" ht="63.75" x14ac:dyDescent="0.2">
      <c r="A303" s="52" t="s">
        <v>54</v>
      </c>
      <c r="B303" s="42" t="s">
        <v>277</v>
      </c>
      <c r="C303" s="42" t="s">
        <v>158</v>
      </c>
      <c r="D303" s="42" t="s">
        <v>295</v>
      </c>
      <c r="E303" s="42" t="s">
        <v>309</v>
      </c>
      <c r="F303" s="42" t="s">
        <v>55</v>
      </c>
      <c r="G303" s="43">
        <v>150</v>
      </c>
      <c r="H303" s="43">
        <v>150</v>
      </c>
    </row>
    <row r="304" spans="1:8" s="48" customFormat="1" ht="40.5" x14ac:dyDescent="0.25">
      <c r="A304" s="51" t="s">
        <v>286</v>
      </c>
      <c r="B304" s="40" t="s">
        <v>277</v>
      </c>
      <c r="C304" s="40" t="s">
        <v>158</v>
      </c>
      <c r="D304" s="40" t="s">
        <v>295</v>
      </c>
      <c r="E304" s="40" t="s">
        <v>310</v>
      </c>
      <c r="F304" s="40"/>
      <c r="G304" s="41">
        <f>G305</f>
        <v>70</v>
      </c>
      <c r="H304" s="41">
        <f>H305</f>
        <v>70</v>
      </c>
    </row>
    <row r="305" spans="1:8" s="47" customFormat="1" ht="63.75" x14ac:dyDescent="0.2">
      <c r="A305" s="52" t="s">
        <v>54</v>
      </c>
      <c r="B305" s="42" t="s">
        <v>277</v>
      </c>
      <c r="C305" s="42" t="s">
        <v>158</v>
      </c>
      <c r="D305" s="42" t="s">
        <v>295</v>
      </c>
      <c r="E305" s="42" t="s">
        <v>310</v>
      </c>
      <c r="F305" s="42" t="s">
        <v>55</v>
      </c>
      <c r="G305" s="43">
        <v>70</v>
      </c>
      <c r="H305" s="43">
        <v>70</v>
      </c>
    </row>
    <row r="306" spans="1:8" s="48" customFormat="1" ht="94.5" x14ac:dyDescent="0.25">
      <c r="A306" s="51" t="s">
        <v>288</v>
      </c>
      <c r="B306" s="40" t="s">
        <v>277</v>
      </c>
      <c r="C306" s="40" t="s">
        <v>158</v>
      </c>
      <c r="D306" s="40" t="s">
        <v>295</v>
      </c>
      <c r="E306" s="40" t="s">
        <v>311</v>
      </c>
      <c r="F306" s="40"/>
      <c r="G306" s="41">
        <f>G307</f>
        <v>489.8</v>
      </c>
      <c r="H306" s="41">
        <f>H307</f>
        <v>489.8</v>
      </c>
    </row>
    <row r="307" spans="1:8" s="47" customFormat="1" ht="63.75" x14ac:dyDescent="0.2">
      <c r="A307" s="52" t="s">
        <v>54</v>
      </c>
      <c r="B307" s="42" t="s">
        <v>277</v>
      </c>
      <c r="C307" s="42" t="s">
        <v>158</v>
      </c>
      <c r="D307" s="42" t="s">
        <v>295</v>
      </c>
      <c r="E307" s="42" t="s">
        <v>311</v>
      </c>
      <c r="F307" s="42" t="s">
        <v>55</v>
      </c>
      <c r="G307" s="43">
        <v>489.8</v>
      </c>
      <c r="H307" s="43">
        <v>489.8</v>
      </c>
    </row>
    <row r="308" spans="1:8" s="47" customFormat="1" ht="108" x14ac:dyDescent="0.2">
      <c r="A308" s="65" t="s">
        <v>312</v>
      </c>
      <c r="B308" s="40" t="s">
        <v>277</v>
      </c>
      <c r="C308" s="40" t="s">
        <v>158</v>
      </c>
      <c r="D308" s="40" t="s">
        <v>295</v>
      </c>
      <c r="E308" s="40" t="s">
        <v>313</v>
      </c>
      <c r="F308" s="40"/>
      <c r="G308" s="41">
        <f t="shared" ref="G308:H308" si="104">G309</f>
        <v>469540.7</v>
      </c>
      <c r="H308" s="41">
        <f t="shared" si="104"/>
        <v>488062.7</v>
      </c>
    </row>
    <row r="309" spans="1:8" s="47" customFormat="1" ht="63.75" x14ac:dyDescent="0.2">
      <c r="A309" s="52" t="s">
        <v>54</v>
      </c>
      <c r="B309" s="42" t="s">
        <v>277</v>
      </c>
      <c r="C309" s="42" t="s">
        <v>158</v>
      </c>
      <c r="D309" s="42" t="s">
        <v>295</v>
      </c>
      <c r="E309" s="42" t="s">
        <v>313</v>
      </c>
      <c r="F309" s="42" t="s">
        <v>55</v>
      </c>
      <c r="G309" s="43">
        <v>469540.7</v>
      </c>
      <c r="H309" s="43">
        <v>488062.7</v>
      </c>
    </row>
    <row r="310" spans="1:8" s="47" customFormat="1" ht="121.5" x14ac:dyDescent="0.2">
      <c r="A310" s="65" t="s">
        <v>314</v>
      </c>
      <c r="B310" s="40" t="s">
        <v>277</v>
      </c>
      <c r="C310" s="40" t="s">
        <v>158</v>
      </c>
      <c r="D310" s="40" t="s">
        <v>295</v>
      </c>
      <c r="E310" s="40" t="s">
        <v>315</v>
      </c>
      <c r="F310" s="40"/>
      <c r="G310" s="56">
        <f t="shared" ref="G310:H310" si="105">G311</f>
        <v>133.529</v>
      </c>
      <c r="H310" s="56">
        <f t="shared" si="105"/>
        <v>133.529</v>
      </c>
    </row>
    <row r="311" spans="1:8" s="47" customFormat="1" ht="25.5" x14ac:dyDescent="0.2">
      <c r="A311" s="52" t="s">
        <v>253</v>
      </c>
      <c r="B311" s="42" t="s">
        <v>277</v>
      </c>
      <c r="C311" s="42" t="s">
        <v>158</v>
      </c>
      <c r="D311" s="42" t="s">
        <v>295</v>
      </c>
      <c r="E311" s="42" t="s">
        <v>315</v>
      </c>
      <c r="F311" s="42" t="s">
        <v>254</v>
      </c>
      <c r="G311" s="57">
        <v>133.529</v>
      </c>
      <c r="H311" s="57">
        <v>133.529</v>
      </c>
    </row>
    <row r="312" spans="1:8" s="47" customFormat="1" ht="135" x14ac:dyDescent="0.2">
      <c r="A312" s="65" t="s">
        <v>316</v>
      </c>
      <c r="B312" s="40" t="s">
        <v>277</v>
      </c>
      <c r="C312" s="40" t="s">
        <v>158</v>
      </c>
      <c r="D312" s="40" t="s">
        <v>295</v>
      </c>
      <c r="E312" s="40" t="s">
        <v>317</v>
      </c>
      <c r="F312" s="40"/>
      <c r="G312" s="56">
        <f t="shared" ref="G312:H312" si="106">G313</f>
        <v>23.382000000000001</v>
      </c>
      <c r="H312" s="56">
        <f t="shared" si="106"/>
        <v>23.382000000000001</v>
      </c>
    </row>
    <row r="313" spans="1:8" s="47" customFormat="1" ht="25.5" x14ac:dyDescent="0.2">
      <c r="A313" s="52" t="s">
        <v>253</v>
      </c>
      <c r="B313" s="42" t="s">
        <v>277</v>
      </c>
      <c r="C313" s="42" t="s">
        <v>158</v>
      </c>
      <c r="D313" s="42" t="s">
        <v>295</v>
      </c>
      <c r="E313" s="42" t="s">
        <v>317</v>
      </c>
      <c r="F313" s="42" t="s">
        <v>254</v>
      </c>
      <c r="G313" s="57">
        <v>23.382000000000001</v>
      </c>
      <c r="H313" s="57">
        <v>23.382000000000001</v>
      </c>
    </row>
    <row r="314" spans="1:8" s="47" customFormat="1" ht="108" x14ac:dyDescent="0.2">
      <c r="A314" s="51" t="s">
        <v>318</v>
      </c>
      <c r="B314" s="40" t="s">
        <v>277</v>
      </c>
      <c r="C314" s="40" t="s">
        <v>158</v>
      </c>
      <c r="D314" s="40" t="s">
        <v>295</v>
      </c>
      <c r="E314" s="40" t="s">
        <v>319</v>
      </c>
      <c r="F314" s="40"/>
      <c r="G314" s="56">
        <f t="shared" ref="G314:H314" si="107">G315</f>
        <v>96.515000000000001</v>
      </c>
      <c r="H314" s="56">
        <f t="shared" si="107"/>
        <v>122.68300000000001</v>
      </c>
    </row>
    <row r="315" spans="1:8" s="47" customFormat="1" ht="38.25" x14ac:dyDescent="0.2">
      <c r="A315" s="52" t="s">
        <v>60</v>
      </c>
      <c r="B315" s="42" t="s">
        <v>277</v>
      </c>
      <c r="C315" s="42" t="s">
        <v>158</v>
      </c>
      <c r="D315" s="42" t="s">
        <v>295</v>
      </c>
      <c r="E315" s="42" t="s">
        <v>319</v>
      </c>
      <c r="F315" s="42" t="s">
        <v>61</v>
      </c>
      <c r="G315" s="57">
        <v>96.515000000000001</v>
      </c>
      <c r="H315" s="57">
        <v>122.68300000000001</v>
      </c>
    </row>
    <row r="316" spans="1:8" s="47" customFormat="1" ht="81" x14ac:dyDescent="0.2">
      <c r="A316" s="65" t="s">
        <v>292</v>
      </c>
      <c r="B316" s="40" t="s">
        <v>277</v>
      </c>
      <c r="C316" s="40" t="s">
        <v>158</v>
      </c>
      <c r="D316" s="40" t="s">
        <v>295</v>
      </c>
      <c r="E316" s="40" t="s">
        <v>293</v>
      </c>
      <c r="F316" s="40"/>
      <c r="G316" s="56">
        <f t="shared" ref="G316:H316" si="108">G317</f>
        <v>85.149000000000001</v>
      </c>
      <c r="H316" s="56">
        <f t="shared" si="108"/>
        <v>79.38</v>
      </c>
    </row>
    <row r="317" spans="1:8" s="47" customFormat="1" ht="25.5" x14ac:dyDescent="0.2">
      <c r="A317" s="52" t="s">
        <v>253</v>
      </c>
      <c r="B317" s="42" t="s">
        <v>277</v>
      </c>
      <c r="C317" s="42" t="s">
        <v>158</v>
      </c>
      <c r="D317" s="42" t="s">
        <v>295</v>
      </c>
      <c r="E317" s="42" t="s">
        <v>293</v>
      </c>
      <c r="F317" s="42" t="s">
        <v>254</v>
      </c>
      <c r="G317" s="57">
        <v>85.149000000000001</v>
      </c>
      <c r="H317" s="57">
        <v>79.38</v>
      </c>
    </row>
    <row r="318" spans="1:8" s="47" customFormat="1" ht="135" x14ac:dyDescent="0.2">
      <c r="A318" s="51" t="s">
        <v>320</v>
      </c>
      <c r="B318" s="40" t="s">
        <v>277</v>
      </c>
      <c r="C318" s="40" t="s">
        <v>158</v>
      </c>
      <c r="D318" s="40" t="s">
        <v>295</v>
      </c>
      <c r="E318" s="40" t="s">
        <v>321</v>
      </c>
      <c r="F318" s="40"/>
      <c r="G318" s="41">
        <f t="shared" ref="G318:H318" si="109">G319</f>
        <v>20156.599999999999</v>
      </c>
      <c r="H318" s="41">
        <f t="shared" si="109"/>
        <v>20156.599999999999</v>
      </c>
    </row>
    <row r="319" spans="1:8" s="47" customFormat="1" ht="63.75" x14ac:dyDescent="0.2">
      <c r="A319" s="52" t="s">
        <v>54</v>
      </c>
      <c r="B319" s="42" t="s">
        <v>277</v>
      </c>
      <c r="C319" s="42" t="s">
        <v>158</v>
      </c>
      <c r="D319" s="42" t="s">
        <v>295</v>
      </c>
      <c r="E319" s="42" t="s">
        <v>321</v>
      </c>
      <c r="F319" s="42" t="s">
        <v>55</v>
      </c>
      <c r="G319" s="43">
        <v>20156.599999999999</v>
      </c>
      <c r="H319" s="43">
        <v>20156.599999999999</v>
      </c>
    </row>
    <row r="320" spans="1:8" s="47" customFormat="1" ht="54" x14ac:dyDescent="0.2">
      <c r="A320" s="51" t="s">
        <v>322</v>
      </c>
      <c r="B320" s="40" t="s">
        <v>277</v>
      </c>
      <c r="C320" s="40" t="s">
        <v>158</v>
      </c>
      <c r="D320" s="40" t="s">
        <v>295</v>
      </c>
      <c r="E320" s="40" t="s">
        <v>323</v>
      </c>
      <c r="F320" s="40"/>
      <c r="G320" s="41">
        <f t="shared" ref="G320:H320" si="110">G321</f>
        <v>0</v>
      </c>
      <c r="H320" s="41">
        <f t="shared" si="110"/>
        <v>0</v>
      </c>
    </row>
    <row r="321" spans="1:8" s="47" customFormat="1" ht="38.25" x14ac:dyDescent="0.2">
      <c r="A321" s="52" t="s">
        <v>60</v>
      </c>
      <c r="B321" s="42" t="s">
        <v>277</v>
      </c>
      <c r="C321" s="42" t="s">
        <v>158</v>
      </c>
      <c r="D321" s="42" t="s">
        <v>295</v>
      </c>
      <c r="E321" s="42" t="s">
        <v>323</v>
      </c>
      <c r="F321" s="42" t="s">
        <v>61</v>
      </c>
      <c r="G321" s="43">
        <v>0</v>
      </c>
      <c r="H321" s="43">
        <v>0</v>
      </c>
    </row>
    <row r="322" spans="1:8" s="47" customFormat="1" ht="81" x14ac:dyDescent="0.2">
      <c r="A322" s="66" t="s">
        <v>324</v>
      </c>
      <c r="B322" s="40" t="s">
        <v>277</v>
      </c>
      <c r="C322" s="40" t="s">
        <v>158</v>
      </c>
      <c r="D322" s="40" t="s">
        <v>295</v>
      </c>
      <c r="E322" s="40" t="s">
        <v>325</v>
      </c>
      <c r="F322" s="40"/>
      <c r="G322" s="41">
        <f t="shared" ref="G322:H322" si="111">G323</f>
        <v>16988.599999999999</v>
      </c>
      <c r="H322" s="41">
        <f t="shared" si="111"/>
        <v>16988.599999999999</v>
      </c>
    </row>
    <row r="323" spans="1:8" s="47" customFormat="1" ht="63.75" x14ac:dyDescent="0.2">
      <c r="A323" s="52" t="s">
        <v>54</v>
      </c>
      <c r="B323" s="42" t="s">
        <v>277</v>
      </c>
      <c r="C323" s="42" t="s">
        <v>158</v>
      </c>
      <c r="D323" s="42" t="s">
        <v>295</v>
      </c>
      <c r="E323" s="42" t="s">
        <v>325</v>
      </c>
      <c r="F323" s="42" t="s">
        <v>55</v>
      </c>
      <c r="G323" s="43">
        <v>16988.599999999999</v>
      </c>
      <c r="H323" s="43">
        <v>16988.599999999999</v>
      </c>
    </row>
    <row r="324" spans="1:8" s="48" customFormat="1" ht="27" x14ac:dyDescent="0.25">
      <c r="A324" s="51" t="s">
        <v>326</v>
      </c>
      <c r="B324" s="40" t="s">
        <v>277</v>
      </c>
      <c r="C324" s="40" t="s">
        <v>158</v>
      </c>
      <c r="D324" s="40" t="s">
        <v>295</v>
      </c>
      <c r="E324" s="40" t="s">
        <v>327</v>
      </c>
      <c r="F324" s="40"/>
      <c r="G324" s="53">
        <f t="shared" ref="G324:H324" si="112">G325</f>
        <v>165805.46512000001</v>
      </c>
      <c r="H324" s="41">
        <f t="shared" si="112"/>
        <v>0</v>
      </c>
    </row>
    <row r="325" spans="1:8" s="47" customFormat="1" ht="63.75" x14ac:dyDescent="0.2">
      <c r="A325" s="52" t="s">
        <v>54</v>
      </c>
      <c r="B325" s="42" t="s">
        <v>277</v>
      </c>
      <c r="C325" s="42" t="s">
        <v>158</v>
      </c>
      <c r="D325" s="42" t="s">
        <v>295</v>
      </c>
      <c r="E325" s="42" t="s">
        <v>327</v>
      </c>
      <c r="F325" s="62" t="s">
        <v>55</v>
      </c>
      <c r="G325" s="67">
        <v>165805.46512000001</v>
      </c>
      <c r="H325" s="43">
        <v>0</v>
      </c>
    </row>
    <row r="326" spans="1:8" s="47" customFormat="1" ht="13.5" x14ac:dyDescent="0.2">
      <c r="A326" s="51" t="s">
        <v>249</v>
      </c>
      <c r="B326" s="40" t="s">
        <v>277</v>
      </c>
      <c r="C326" s="40" t="s">
        <v>158</v>
      </c>
      <c r="D326" s="40" t="s">
        <v>250</v>
      </c>
      <c r="E326" s="40"/>
      <c r="F326" s="40"/>
      <c r="G326" s="41">
        <f t="shared" ref="G326:H326" si="113">G327+G329+G331+G333</f>
        <v>35429</v>
      </c>
      <c r="H326" s="41">
        <f t="shared" si="113"/>
        <v>39429</v>
      </c>
    </row>
    <row r="327" spans="1:8" s="48" customFormat="1" ht="81" x14ac:dyDescent="0.25">
      <c r="A327" s="51" t="s">
        <v>282</v>
      </c>
      <c r="B327" s="40" t="s">
        <v>277</v>
      </c>
      <c r="C327" s="40" t="s">
        <v>158</v>
      </c>
      <c r="D327" s="40" t="s">
        <v>250</v>
      </c>
      <c r="E327" s="40" t="s">
        <v>328</v>
      </c>
      <c r="F327" s="40"/>
      <c r="G327" s="41">
        <f t="shared" ref="G327:H327" si="114">G328</f>
        <v>24017.8</v>
      </c>
      <c r="H327" s="41">
        <f t="shared" si="114"/>
        <v>27017.8</v>
      </c>
    </row>
    <row r="328" spans="1:8" s="47" customFormat="1" ht="63.75" x14ac:dyDescent="0.2">
      <c r="A328" s="52" t="s">
        <v>54</v>
      </c>
      <c r="B328" s="42" t="s">
        <v>277</v>
      </c>
      <c r="C328" s="42" t="s">
        <v>158</v>
      </c>
      <c r="D328" s="42" t="s">
        <v>250</v>
      </c>
      <c r="E328" s="42" t="s">
        <v>328</v>
      </c>
      <c r="F328" s="42" t="s">
        <v>55</v>
      </c>
      <c r="G328" s="43">
        <v>24017.8</v>
      </c>
      <c r="H328" s="43">
        <v>27017.8</v>
      </c>
    </row>
    <row r="329" spans="1:8" s="48" customFormat="1" ht="40.5" x14ac:dyDescent="0.25">
      <c r="A329" s="51" t="s">
        <v>284</v>
      </c>
      <c r="B329" s="40" t="s">
        <v>277</v>
      </c>
      <c r="C329" s="40" t="s">
        <v>158</v>
      </c>
      <c r="D329" s="40" t="s">
        <v>250</v>
      </c>
      <c r="E329" s="40" t="s">
        <v>329</v>
      </c>
      <c r="F329" s="40"/>
      <c r="G329" s="68">
        <f>G330</f>
        <v>15</v>
      </c>
      <c r="H329" s="68">
        <f>H330</f>
        <v>15</v>
      </c>
    </row>
    <row r="330" spans="1:8" s="47" customFormat="1" ht="63.75" x14ac:dyDescent="0.2">
      <c r="A330" s="52" t="s">
        <v>54</v>
      </c>
      <c r="B330" s="42" t="s">
        <v>277</v>
      </c>
      <c r="C330" s="42" t="s">
        <v>158</v>
      </c>
      <c r="D330" s="42" t="s">
        <v>250</v>
      </c>
      <c r="E330" s="42" t="s">
        <v>329</v>
      </c>
      <c r="F330" s="42" t="s">
        <v>55</v>
      </c>
      <c r="G330" s="69">
        <v>15</v>
      </c>
      <c r="H330" s="69">
        <v>15</v>
      </c>
    </row>
    <row r="331" spans="1:8" s="48" customFormat="1" ht="40.5" x14ac:dyDescent="0.25">
      <c r="A331" s="51" t="s">
        <v>286</v>
      </c>
      <c r="B331" s="40" t="s">
        <v>277</v>
      </c>
      <c r="C331" s="40" t="s">
        <v>158</v>
      </c>
      <c r="D331" s="40" t="s">
        <v>250</v>
      </c>
      <c r="E331" s="40" t="s">
        <v>330</v>
      </c>
      <c r="F331" s="40"/>
      <c r="G331" s="68" t="str">
        <f>G332</f>
        <v>11,2</v>
      </c>
      <c r="H331" s="68" t="str">
        <f>H332</f>
        <v>11,2</v>
      </c>
    </row>
    <row r="332" spans="1:8" s="47" customFormat="1" ht="63.75" x14ac:dyDescent="0.2">
      <c r="A332" s="52" t="s">
        <v>54</v>
      </c>
      <c r="B332" s="42" t="s">
        <v>277</v>
      </c>
      <c r="C332" s="42" t="s">
        <v>158</v>
      </c>
      <c r="D332" s="42" t="s">
        <v>250</v>
      </c>
      <c r="E332" s="42" t="s">
        <v>330</v>
      </c>
      <c r="F332" s="42" t="s">
        <v>55</v>
      </c>
      <c r="G332" s="69" t="s">
        <v>331</v>
      </c>
      <c r="H332" s="69" t="s">
        <v>331</v>
      </c>
    </row>
    <row r="333" spans="1:8" s="48" customFormat="1" ht="94.5" x14ac:dyDescent="0.25">
      <c r="A333" s="51" t="s">
        <v>332</v>
      </c>
      <c r="B333" s="40" t="s">
        <v>277</v>
      </c>
      <c r="C333" s="40" t="s">
        <v>158</v>
      </c>
      <c r="D333" s="40" t="s">
        <v>250</v>
      </c>
      <c r="E333" s="40" t="s">
        <v>333</v>
      </c>
      <c r="F333" s="40"/>
      <c r="G333" s="68">
        <f>G334</f>
        <v>11385</v>
      </c>
      <c r="H333" s="68">
        <f>H334</f>
        <v>12385</v>
      </c>
    </row>
    <row r="334" spans="1:8" s="47" customFormat="1" ht="63.75" x14ac:dyDescent="0.2">
      <c r="A334" s="52" t="s">
        <v>54</v>
      </c>
      <c r="B334" s="42" t="s">
        <v>277</v>
      </c>
      <c r="C334" s="42" t="s">
        <v>158</v>
      </c>
      <c r="D334" s="42" t="s">
        <v>250</v>
      </c>
      <c r="E334" s="70">
        <v>2740040040</v>
      </c>
      <c r="F334" s="71">
        <v>611</v>
      </c>
      <c r="G334" s="72">
        <v>11385</v>
      </c>
      <c r="H334" s="72">
        <v>12385</v>
      </c>
    </row>
    <row r="335" spans="1:8" s="47" customFormat="1" ht="13.5" x14ac:dyDescent="0.2">
      <c r="A335" s="51" t="s">
        <v>163</v>
      </c>
      <c r="B335" s="40" t="s">
        <v>277</v>
      </c>
      <c r="C335" s="40" t="s">
        <v>158</v>
      </c>
      <c r="D335" s="40" t="s">
        <v>164</v>
      </c>
      <c r="E335" s="40"/>
      <c r="F335" s="40"/>
      <c r="G335" s="56">
        <f t="shared" ref="G335:H335" si="115">G336+G338+G341+G345+G347+G349+G351+G353+G355+G357+G359+G361</f>
        <v>12504.312</v>
      </c>
      <c r="H335" s="56">
        <f t="shared" si="115"/>
        <v>12465.959000000001</v>
      </c>
    </row>
    <row r="336" spans="1:8" s="47" customFormat="1" ht="54" x14ac:dyDescent="0.2">
      <c r="A336" s="51" t="s">
        <v>334</v>
      </c>
      <c r="B336" s="40" t="s">
        <v>277</v>
      </c>
      <c r="C336" s="40" t="s">
        <v>158</v>
      </c>
      <c r="D336" s="40" t="s">
        <v>164</v>
      </c>
      <c r="E336" s="40" t="s">
        <v>335</v>
      </c>
      <c r="F336" s="40"/>
      <c r="G336" s="41">
        <f t="shared" ref="G336:H336" si="116">G337</f>
        <v>2145.1999999999998</v>
      </c>
      <c r="H336" s="41">
        <f t="shared" si="116"/>
        <v>2145.1999999999998</v>
      </c>
    </row>
    <row r="337" spans="1:8" s="47" customFormat="1" ht="63.75" x14ac:dyDescent="0.2">
      <c r="A337" s="52" t="s">
        <v>54</v>
      </c>
      <c r="B337" s="42" t="s">
        <v>277</v>
      </c>
      <c r="C337" s="42" t="s">
        <v>158</v>
      </c>
      <c r="D337" s="42" t="s">
        <v>164</v>
      </c>
      <c r="E337" s="42" t="s">
        <v>335</v>
      </c>
      <c r="F337" s="42" t="s">
        <v>55</v>
      </c>
      <c r="G337" s="43">
        <v>2145.1999999999998</v>
      </c>
      <c r="H337" s="43">
        <v>2145.1999999999998</v>
      </c>
    </row>
    <row r="338" spans="1:8" s="48" customFormat="1" ht="40.5" x14ac:dyDescent="0.25">
      <c r="A338" s="51" t="s">
        <v>336</v>
      </c>
      <c r="B338" s="40" t="s">
        <v>277</v>
      </c>
      <c r="C338" s="40" t="s">
        <v>158</v>
      </c>
      <c r="D338" s="40" t="s">
        <v>164</v>
      </c>
      <c r="E338" s="40" t="s">
        <v>337</v>
      </c>
      <c r="F338" s="40"/>
      <c r="G338" s="41">
        <f t="shared" ref="G338:H338" si="117">G339+G340</f>
        <v>5995.3</v>
      </c>
      <c r="H338" s="41">
        <f t="shared" si="117"/>
        <v>5995.3</v>
      </c>
    </row>
    <row r="339" spans="1:8" s="47" customFormat="1" ht="25.5" x14ac:dyDescent="0.2">
      <c r="A339" s="52" t="s">
        <v>30</v>
      </c>
      <c r="B339" s="42" t="s">
        <v>277</v>
      </c>
      <c r="C339" s="42" t="s">
        <v>158</v>
      </c>
      <c r="D339" s="42" t="s">
        <v>164</v>
      </c>
      <c r="E339" s="42" t="s">
        <v>337</v>
      </c>
      <c r="F339" s="42" t="s">
        <v>31</v>
      </c>
      <c r="G339" s="43">
        <v>4610.5</v>
      </c>
      <c r="H339" s="43">
        <v>4610.5</v>
      </c>
    </row>
    <row r="340" spans="1:8" s="47" customFormat="1" ht="51" x14ac:dyDescent="0.2">
      <c r="A340" s="52" t="s">
        <v>34</v>
      </c>
      <c r="B340" s="42" t="s">
        <v>277</v>
      </c>
      <c r="C340" s="42" t="s">
        <v>158</v>
      </c>
      <c r="D340" s="42" t="s">
        <v>164</v>
      </c>
      <c r="E340" s="42" t="s">
        <v>337</v>
      </c>
      <c r="F340" s="42" t="s">
        <v>35</v>
      </c>
      <c r="G340" s="43">
        <v>1384.8</v>
      </c>
      <c r="H340" s="43">
        <v>1384.8</v>
      </c>
    </row>
    <row r="341" spans="1:8" s="48" customFormat="1" ht="40.5" x14ac:dyDescent="0.25">
      <c r="A341" s="51" t="s">
        <v>338</v>
      </c>
      <c r="B341" s="40" t="s">
        <v>277</v>
      </c>
      <c r="C341" s="40" t="s">
        <v>158</v>
      </c>
      <c r="D341" s="40" t="s">
        <v>164</v>
      </c>
      <c r="E341" s="40" t="s">
        <v>339</v>
      </c>
      <c r="F341" s="40"/>
      <c r="G341" s="41">
        <f>G342+G343+G344</f>
        <v>1677.8</v>
      </c>
      <c r="H341" s="41">
        <f>H342+H343+H344</f>
        <v>1677.8</v>
      </c>
    </row>
    <row r="342" spans="1:8" s="47" customFormat="1" x14ac:dyDescent="0.2">
      <c r="A342" s="52" t="s">
        <v>272</v>
      </c>
      <c r="B342" s="42" t="s">
        <v>277</v>
      </c>
      <c r="C342" s="42" t="s">
        <v>158</v>
      </c>
      <c r="D342" s="42" t="s">
        <v>164</v>
      </c>
      <c r="E342" s="42" t="s">
        <v>339</v>
      </c>
      <c r="F342" s="42" t="s">
        <v>273</v>
      </c>
      <c r="G342" s="43">
        <v>1205.0999999999999</v>
      </c>
      <c r="H342" s="43">
        <v>1205.0999999999999</v>
      </c>
    </row>
    <row r="343" spans="1:8" s="47" customFormat="1" ht="51" x14ac:dyDescent="0.2">
      <c r="A343" s="52" t="s">
        <v>274</v>
      </c>
      <c r="B343" s="42" t="s">
        <v>277</v>
      </c>
      <c r="C343" s="42" t="s">
        <v>158</v>
      </c>
      <c r="D343" s="42" t="s">
        <v>164</v>
      </c>
      <c r="E343" s="42" t="s">
        <v>339</v>
      </c>
      <c r="F343" s="42" t="s">
        <v>275</v>
      </c>
      <c r="G343" s="43">
        <v>360.2</v>
      </c>
      <c r="H343" s="43">
        <v>360.2</v>
      </c>
    </row>
    <row r="344" spans="1:8" s="47" customFormat="1" x14ac:dyDescent="0.2">
      <c r="A344" s="52" t="s">
        <v>36</v>
      </c>
      <c r="B344" s="42" t="s">
        <v>277</v>
      </c>
      <c r="C344" s="42" t="s">
        <v>158</v>
      </c>
      <c r="D344" s="42" t="s">
        <v>164</v>
      </c>
      <c r="E344" s="42" t="s">
        <v>339</v>
      </c>
      <c r="F344" s="42" t="s">
        <v>37</v>
      </c>
      <c r="G344" s="43">
        <v>112.5</v>
      </c>
      <c r="H344" s="43">
        <v>112.5</v>
      </c>
    </row>
    <row r="345" spans="1:8" s="47" customFormat="1" ht="54" x14ac:dyDescent="0.2">
      <c r="A345" s="51" t="s">
        <v>340</v>
      </c>
      <c r="B345" s="40" t="s">
        <v>277</v>
      </c>
      <c r="C345" s="40" t="s">
        <v>158</v>
      </c>
      <c r="D345" s="40" t="s">
        <v>164</v>
      </c>
      <c r="E345" s="40" t="s">
        <v>341</v>
      </c>
      <c r="F345" s="40"/>
      <c r="G345" s="41">
        <f>G346</f>
        <v>2517.5</v>
      </c>
      <c r="H345" s="41">
        <f>H346</f>
        <v>2517.5</v>
      </c>
    </row>
    <row r="346" spans="1:8" s="47" customFormat="1" ht="63.75" x14ac:dyDescent="0.2">
      <c r="A346" s="52" t="s">
        <v>54</v>
      </c>
      <c r="B346" s="42" t="s">
        <v>277</v>
      </c>
      <c r="C346" s="42" t="s">
        <v>158</v>
      </c>
      <c r="D346" s="42" t="s">
        <v>164</v>
      </c>
      <c r="E346" s="42" t="s">
        <v>341</v>
      </c>
      <c r="F346" s="42" t="s">
        <v>55</v>
      </c>
      <c r="G346" s="43">
        <v>2517.5</v>
      </c>
      <c r="H346" s="43">
        <v>2517.5</v>
      </c>
    </row>
    <row r="347" spans="1:8" s="47" customFormat="1" ht="162" x14ac:dyDescent="0.2">
      <c r="A347" s="65" t="s">
        <v>342</v>
      </c>
      <c r="B347" s="40" t="s">
        <v>277</v>
      </c>
      <c r="C347" s="40" t="s">
        <v>158</v>
      </c>
      <c r="D347" s="40" t="s">
        <v>164</v>
      </c>
      <c r="E347" s="40" t="s">
        <v>343</v>
      </c>
      <c r="F347" s="40"/>
      <c r="G347" s="56">
        <f t="shared" ref="G347:H347" si="118">G348</f>
        <v>2.863</v>
      </c>
      <c r="H347" s="56">
        <f t="shared" si="118"/>
        <v>2.8330000000000002</v>
      </c>
    </row>
    <row r="348" spans="1:8" s="47" customFormat="1" x14ac:dyDescent="0.2">
      <c r="A348" s="52" t="s">
        <v>36</v>
      </c>
      <c r="B348" s="42" t="s">
        <v>277</v>
      </c>
      <c r="C348" s="42" t="s">
        <v>158</v>
      </c>
      <c r="D348" s="42" t="s">
        <v>164</v>
      </c>
      <c r="E348" s="42" t="s">
        <v>343</v>
      </c>
      <c r="F348" s="42" t="s">
        <v>37</v>
      </c>
      <c r="G348" s="57">
        <v>2.863</v>
      </c>
      <c r="H348" s="57">
        <v>2.8330000000000002</v>
      </c>
    </row>
    <row r="349" spans="1:8" s="47" customFormat="1" ht="67.5" x14ac:dyDescent="0.2">
      <c r="A349" s="51" t="s">
        <v>344</v>
      </c>
      <c r="B349" s="40" t="s">
        <v>277</v>
      </c>
      <c r="C349" s="40" t="s">
        <v>158</v>
      </c>
      <c r="D349" s="40" t="s">
        <v>164</v>
      </c>
      <c r="E349" s="40" t="s">
        <v>345</v>
      </c>
      <c r="F349" s="40"/>
      <c r="G349" s="56">
        <f t="shared" ref="G349:H349" si="119">G350</f>
        <v>149.25</v>
      </c>
      <c r="H349" s="56">
        <f t="shared" si="119"/>
        <v>110.652</v>
      </c>
    </row>
    <row r="350" spans="1:8" s="47" customFormat="1" x14ac:dyDescent="0.2">
      <c r="A350" s="52" t="s">
        <v>36</v>
      </c>
      <c r="B350" s="42" t="s">
        <v>277</v>
      </c>
      <c r="C350" s="42" t="s">
        <v>158</v>
      </c>
      <c r="D350" s="42" t="s">
        <v>164</v>
      </c>
      <c r="E350" s="42" t="s">
        <v>345</v>
      </c>
      <c r="F350" s="42" t="s">
        <v>37</v>
      </c>
      <c r="G350" s="57">
        <v>149.25</v>
      </c>
      <c r="H350" s="57">
        <v>110.652</v>
      </c>
    </row>
    <row r="351" spans="1:8" s="47" customFormat="1" ht="121.5" x14ac:dyDescent="0.2">
      <c r="A351" s="65" t="s">
        <v>314</v>
      </c>
      <c r="B351" s="40" t="s">
        <v>277</v>
      </c>
      <c r="C351" s="40" t="s">
        <v>158</v>
      </c>
      <c r="D351" s="40" t="s">
        <v>164</v>
      </c>
      <c r="E351" s="40" t="s">
        <v>315</v>
      </c>
      <c r="F351" s="40"/>
      <c r="G351" s="56">
        <f t="shared" ref="G351:H351" si="120">G352</f>
        <v>0.67100000000000004</v>
      </c>
      <c r="H351" s="56">
        <f t="shared" si="120"/>
        <v>0.67100000000000004</v>
      </c>
    </row>
    <row r="352" spans="1:8" s="47" customFormat="1" x14ac:dyDescent="0.2">
      <c r="A352" s="52" t="s">
        <v>36</v>
      </c>
      <c r="B352" s="42" t="s">
        <v>277</v>
      </c>
      <c r="C352" s="42" t="s">
        <v>158</v>
      </c>
      <c r="D352" s="42" t="s">
        <v>164</v>
      </c>
      <c r="E352" s="42" t="s">
        <v>315</v>
      </c>
      <c r="F352" s="42" t="s">
        <v>37</v>
      </c>
      <c r="G352" s="57">
        <v>0.67100000000000004</v>
      </c>
      <c r="H352" s="57">
        <v>0.67100000000000004</v>
      </c>
    </row>
    <row r="353" spans="1:8" s="47" customFormat="1" ht="135" x14ac:dyDescent="0.2">
      <c r="A353" s="65" t="s">
        <v>316</v>
      </c>
      <c r="B353" s="40" t="s">
        <v>277</v>
      </c>
      <c r="C353" s="40" t="s">
        <v>158</v>
      </c>
      <c r="D353" s="40" t="s">
        <v>164</v>
      </c>
      <c r="E353" s="40" t="s">
        <v>317</v>
      </c>
      <c r="F353" s="40"/>
      <c r="G353" s="56">
        <f t="shared" ref="G353:H353" si="121">G354</f>
        <v>0.11799999999999999</v>
      </c>
      <c r="H353" s="56">
        <f t="shared" si="121"/>
        <v>0.11799999999999999</v>
      </c>
    </row>
    <row r="354" spans="1:8" s="47" customFormat="1" x14ac:dyDescent="0.2">
      <c r="A354" s="52" t="s">
        <v>36</v>
      </c>
      <c r="B354" s="42" t="s">
        <v>277</v>
      </c>
      <c r="C354" s="42" t="s">
        <v>158</v>
      </c>
      <c r="D354" s="42" t="s">
        <v>164</v>
      </c>
      <c r="E354" s="42" t="s">
        <v>317</v>
      </c>
      <c r="F354" s="42" t="s">
        <v>37</v>
      </c>
      <c r="G354" s="57">
        <v>0.11799999999999999</v>
      </c>
      <c r="H354" s="57">
        <v>0.11799999999999999</v>
      </c>
    </row>
    <row r="355" spans="1:8" s="47" customFormat="1" ht="108" x14ac:dyDescent="0.2">
      <c r="A355" s="51" t="s">
        <v>318</v>
      </c>
      <c r="B355" s="40" t="s">
        <v>277</v>
      </c>
      <c r="C355" s="40" t="s">
        <v>158</v>
      </c>
      <c r="D355" s="40" t="s">
        <v>164</v>
      </c>
      <c r="E355" s="40" t="s">
        <v>319</v>
      </c>
      <c r="F355" s="40"/>
      <c r="G355" s="56">
        <f t="shared" ref="G355:H355" si="122">G356</f>
        <v>0.48499999999999999</v>
      </c>
      <c r="H355" s="56">
        <f t="shared" si="122"/>
        <v>0.61699999999999999</v>
      </c>
    </row>
    <row r="356" spans="1:8" s="47" customFormat="1" x14ac:dyDescent="0.2">
      <c r="A356" s="52" t="s">
        <v>36</v>
      </c>
      <c r="B356" s="42" t="s">
        <v>277</v>
      </c>
      <c r="C356" s="42" t="s">
        <v>158</v>
      </c>
      <c r="D356" s="42" t="s">
        <v>164</v>
      </c>
      <c r="E356" s="42" t="s">
        <v>319</v>
      </c>
      <c r="F356" s="42" t="s">
        <v>37</v>
      </c>
      <c r="G356" s="57">
        <v>0.48499999999999999</v>
      </c>
      <c r="H356" s="57">
        <v>0.61699999999999999</v>
      </c>
    </row>
    <row r="357" spans="1:8" s="47" customFormat="1" ht="81" x14ac:dyDescent="0.2">
      <c r="A357" s="65" t="s">
        <v>292</v>
      </c>
      <c r="B357" s="40" t="s">
        <v>277</v>
      </c>
      <c r="C357" s="40" t="s">
        <v>158</v>
      </c>
      <c r="D357" s="40" t="s">
        <v>164</v>
      </c>
      <c r="E357" s="40" t="s">
        <v>293</v>
      </c>
      <c r="F357" s="40"/>
      <c r="G357" s="56">
        <f t="shared" ref="G357:H357" si="123">G358</f>
        <v>0.45100000000000001</v>
      </c>
      <c r="H357" s="56">
        <f t="shared" si="123"/>
        <v>0.42</v>
      </c>
    </row>
    <row r="358" spans="1:8" s="47" customFormat="1" x14ac:dyDescent="0.2">
      <c r="A358" s="52" t="s">
        <v>36</v>
      </c>
      <c r="B358" s="42" t="s">
        <v>277</v>
      </c>
      <c r="C358" s="42" t="s">
        <v>158</v>
      </c>
      <c r="D358" s="42" t="s">
        <v>164</v>
      </c>
      <c r="E358" s="42" t="s">
        <v>293</v>
      </c>
      <c r="F358" s="42" t="s">
        <v>37</v>
      </c>
      <c r="G358" s="57">
        <v>0.45100000000000001</v>
      </c>
      <c r="H358" s="57">
        <v>0.42</v>
      </c>
    </row>
    <row r="359" spans="1:8" s="47" customFormat="1" ht="148.5" x14ac:dyDescent="0.2">
      <c r="A359" s="65" t="s">
        <v>346</v>
      </c>
      <c r="B359" s="40" t="s">
        <v>277</v>
      </c>
      <c r="C359" s="40" t="s">
        <v>158</v>
      </c>
      <c r="D359" s="40" t="s">
        <v>164</v>
      </c>
      <c r="E359" s="40" t="s">
        <v>347</v>
      </c>
      <c r="F359" s="40"/>
      <c r="G359" s="56">
        <f t="shared" ref="G359:H359" si="124">G360</f>
        <v>14.673999999999999</v>
      </c>
      <c r="H359" s="56">
        <f t="shared" si="124"/>
        <v>14.848000000000001</v>
      </c>
    </row>
    <row r="360" spans="1:8" s="47" customFormat="1" x14ac:dyDescent="0.2">
      <c r="A360" s="52" t="s">
        <v>36</v>
      </c>
      <c r="B360" s="42" t="s">
        <v>277</v>
      </c>
      <c r="C360" s="42" t="s">
        <v>158</v>
      </c>
      <c r="D360" s="42" t="s">
        <v>164</v>
      </c>
      <c r="E360" s="42" t="s">
        <v>347</v>
      </c>
      <c r="F360" s="42" t="s">
        <v>37</v>
      </c>
      <c r="G360" s="57">
        <v>14.673999999999999</v>
      </c>
      <c r="H360" s="57">
        <v>14.848000000000001</v>
      </c>
    </row>
    <row r="361" spans="1:8" s="47" customFormat="1" ht="81" x14ac:dyDescent="0.2">
      <c r="A361" s="51" t="s">
        <v>348</v>
      </c>
      <c r="B361" s="40" t="s">
        <v>277</v>
      </c>
      <c r="C361" s="40" t="s">
        <v>158</v>
      </c>
      <c r="D361" s="40" t="s">
        <v>164</v>
      </c>
      <c r="E361" s="40" t="s">
        <v>349</v>
      </c>
      <c r="F361" s="40"/>
      <c r="G361" s="56">
        <f t="shared" ref="G361:H361" si="125">G362</f>
        <v>0</v>
      </c>
      <c r="H361" s="56">
        <f t="shared" si="125"/>
        <v>0</v>
      </c>
    </row>
    <row r="362" spans="1:8" s="47" customFormat="1" x14ac:dyDescent="0.2">
      <c r="A362" s="52" t="s">
        <v>36</v>
      </c>
      <c r="B362" s="42" t="s">
        <v>277</v>
      </c>
      <c r="C362" s="42" t="s">
        <v>158</v>
      </c>
      <c r="D362" s="42" t="s">
        <v>164</v>
      </c>
      <c r="E362" s="42" t="s">
        <v>349</v>
      </c>
      <c r="F362" s="42" t="s">
        <v>37</v>
      </c>
      <c r="G362" s="57">
        <v>0</v>
      </c>
      <c r="H362" s="57">
        <v>0</v>
      </c>
    </row>
    <row r="363" spans="1:8" s="47" customFormat="1" ht="13.5" x14ac:dyDescent="0.2">
      <c r="A363" s="51" t="s">
        <v>173</v>
      </c>
      <c r="B363" s="40" t="s">
        <v>277</v>
      </c>
      <c r="C363" s="40" t="s">
        <v>17</v>
      </c>
      <c r="D363" s="40"/>
      <c r="E363" s="40"/>
      <c r="F363" s="40"/>
      <c r="G363" s="41">
        <f t="shared" ref="G363:H363" si="126">G364+G367+G374+G382</f>
        <v>40780.112999999998</v>
      </c>
      <c r="H363" s="41">
        <f t="shared" si="126"/>
        <v>33114.167000000001</v>
      </c>
    </row>
    <row r="364" spans="1:8" s="47" customFormat="1" ht="13.5" x14ac:dyDescent="0.2">
      <c r="A364" s="51" t="s">
        <v>174</v>
      </c>
      <c r="B364" s="40" t="s">
        <v>277</v>
      </c>
      <c r="C364" s="40" t="s">
        <v>17</v>
      </c>
      <c r="D364" s="40" t="s">
        <v>175</v>
      </c>
      <c r="E364" s="40"/>
      <c r="F364" s="40"/>
      <c r="G364" s="41">
        <f t="shared" ref="G364:H365" si="127">G365</f>
        <v>146.80000000000001</v>
      </c>
      <c r="H364" s="41">
        <f t="shared" si="127"/>
        <v>146.80000000000001</v>
      </c>
    </row>
    <row r="365" spans="1:8" s="49" customFormat="1" ht="54" x14ac:dyDescent="0.2">
      <c r="A365" s="22" t="s">
        <v>176</v>
      </c>
      <c r="B365" s="59" t="s">
        <v>277</v>
      </c>
      <c r="C365" s="59" t="s">
        <v>17</v>
      </c>
      <c r="D365" s="59" t="s">
        <v>175</v>
      </c>
      <c r="E365" s="23" t="s">
        <v>177</v>
      </c>
      <c r="F365" s="59"/>
      <c r="G365" s="60">
        <f t="shared" si="127"/>
        <v>146.80000000000001</v>
      </c>
      <c r="H365" s="60">
        <f t="shared" si="127"/>
        <v>146.80000000000001</v>
      </c>
    </row>
    <row r="366" spans="1:8" s="49" customFormat="1" ht="38.25" x14ac:dyDescent="0.2">
      <c r="A366" s="61" t="s">
        <v>178</v>
      </c>
      <c r="B366" s="62" t="s">
        <v>277</v>
      </c>
      <c r="C366" s="62" t="s">
        <v>17</v>
      </c>
      <c r="D366" s="62" t="s">
        <v>175</v>
      </c>
      <c r="E366" s="27" t="s">
        <v>177</v>
      </c>
      <c r="F366" s="62" t="s">
        <v>179</v>
      </c>
      <c r="G366" s="63">
        <v>146.80000000000001</v>
      </c>
      <c r="H366" s="63">
        <v>146.80000000000001</v>
      </c>
    </row>
    <row r="367" spans="1:8" s="47" customFormat="1" ht="13.5" x14ac:dyDescent="0.2">
      <c r="A367" s="51" t="s">
        <v>180</v>
      </c>
      <c r="B367" s="40" t="s">
        <v>277</v>
      </c>
      <c r="C367" s="40" t="s">
        <v>17</v>
      </c>
      <c r="D367" s="40" t="s">
        <v>181</v>
      </c>
      <c r="E367" s="40"/>
      <c r="F367" s="40"/>
      <c r="G367" s="41">
        <f t="shared" ref="G367:H367" si="128">G368+G370+G372</f>
        <v>6000</v>
      </c>
      <c r="H367" s="41">
        <f t="shared" si="128"/>
        <v>6000</v>
      </c>
    </row>
    <row r="368" spans="1:8" s="47" customFormat="1" ht="137.44999999999999" customHeight="1" x14ac:dyDescent="0.2">
      <c r="A368" s="51" t="s">
        <v>350</v>
      </c>
      <c r="B368" s="40" t="s">
        <v>277</v>
      </c>
      <c r="C368" s="40" t="s">
        <v>17</v>
      </c>
      <c r="D368" s="40" t="s">
        <v>181</v>
      </c>
      <c r="E368" s="40" t="s">
        <v>351</v>
      </c>
      <c r="F368" s="40"/>
      <c r="G368" s="41">
        <f t="shared" ref="G368:H368" si="129">G369</f>
        <v>0</v>
      </c>
      <c r="H368" s="41">
        <f t="shared" si="129"/>
        <v>0</v>
      </c>
    </row>
    <row r="369" spans="1:8" s="47" customFormat="1" x14ac:dyDescent="0.2">
      <c r="A369" s="52" t="s">
        <v>36</v>
      </c>
      <c r="B369" s="42" t="s">
        <v>277</v>
      </c>
      <c r="C369" s="42" t="s">
        <v>17</v>
      </c>
      <c r="D369" s="42" t="s">
        <v>181</v>
      </c>
      <c r="E369" s="42" t="s">
        <v>351</v>
      </c>
      <c r="F369" s="42" t="s">
        <v>37</v>
      </c>
      <c r="G369" s="43"/>
      <c r="H369" s="43"/>
    </row>
    <row r="370" spans="1:8" s="47" customFormat="1" ht="81" x14ac:dyDescent="0.2">
      <c r="A370" s="51" t="s">
        <v>348</v>
      </c>
      <c r="B370" s="40" t="s">
        <v>277</v>
      </c>
      <c r="C370" s="40" t="s">
        <v>17</v>
      </c>
      <c r="D370" s="40" t="s">
        <v>181</v>
      </c>
      <c r="E370" s="40" t="s">
        <v>349</v>
      </c>
      <c r="F370" s="40"/>
      <c r="G370" s="56">
        <f t="shared" ref="G370:H370" si="130">G371</f>
        <v>0</v>
      </c>
      <c r="H370" s="56">
        <f t="shared" si="130"/>
        <v>0</v>
      </c>
    </row>
    <row r="371" spans="1:8" s="47" customFormat="1" ht="38.25" x14ac:dyDescent="0.2">
      <c r="A371" s="52" t="s">
        <v>60</v>
      </c>
      <c r="B371" s="42" t="s">
        <v>277</v>
      </c>
      <c r="C371" s="42" t="s">
        <v>17</v>
      </c>
      <c r="D371" s="42" t="s">
        <v>181</v>
      </c>
      <c r="E371" s="42" t="s">
        <v>349</v>
      </c>
      <c r="F371" s="42" t="s">
        <v>61</v>
      </c>
      <c r="G371" s="57">
        <v>0</v>
      </c>
      <c r="H371" s="57">
        <v>0</v>
      </c>
    </row>
    <row r="372" spans="1:8" s="49" customFormat="1" ht="94.5" x14ac:dyDescent="0.2">
      <c r="A372" s="58" t="s">
        <v>352</v>
      </c>
      <c r="B372" s="59" t="s">
        <v>277</v>
      </c>
      <c r="C372" s="59" t="s">
        <v>17</v>
      </c>
      <c r="D372" s="59" t="s">
        <v>181</v>
      </c>
      <c r="E372" s="59" t="s">
        <v>353</v>
      </c>
      <c r="F372" s="59"/>
      <c r="G372" s="60">
        <f t="shared" ref="G372:H372" si="131">G373</f>
        <v>6000</v>
      </c>
      <c r="H372" s="60">
        <f t="shared" si="131"/>
        <v>6000</v>
      </c>
    </row>
    <row r="373" spans="1:8" s="49" customFormat="1" ht="63.75" x14ac:dyDescent="0.2">
      <c r="A373" s="61" t="s">
        <v>54</v>
      </c>
      <c r="B373" s="62" t="s">
        <v>277</v>
      </c>
      <c r="C373" s="62" t="s">
        <v>17</v>
      </c>
      <c r="D373" s="62" t="s">
        <v>181</v>
      </c>
      <c r="E373" s="62" t="s">
        <v>353</v>
      </c>
      <c r="F373" s="62" t="s">
        <v>55</v>
      </c>
      <c r="G373" s="63">
        <v>6000</v>
      </c>
      <c r="H373" s="63">
        <v>6000</v>
      </c>
    </row>
    <row r="374" spans="1:8" s="47" customFormat="1" ht="13.5" x14ac:dyDescent="0.2">
      <c r="A374" s="51" t="s">
        <v>354</v>
      </c>
      <c r="B374" s="40" t="s">
        <v>277</v>
      </c>
      <c r="C374" s="40" t="s">
        <v>17</v>
      </c>
      <c r="D374" s="40" t="s">
        <v>355</v>
      </c>
      <c r="E374" s="40"/>
      <c r="F374" s="40"/>
      <c r="G374" s="56">
        <f t="shared" ref="G374:H374" si="132">G375+G377+G380</f>
        <v>33190.612999999998</v>
      </c>
      <c r="H374" s="56">
        <f t="shared" si="132"/>
        <v>25538.366999999998</v>
      </c>
    </row>
    <row r="375" spans="1:8" s="47" customFormat="1" ht="162" x14ac:dyDescent="0.2">
      <c r="A375" s="65" t="s">
        <v>342</v>
      </c>
      <c r="B375" s="40" t="s">
        <v>277</v>
      </c>
      <c r="C375" s="40" t="s">
        <v>17</v>
      </c>
      <c r="D375" s="40" t="s">
        <v>355</v>
      </c>
      <c r="E375" s="40" t="s">
        <v>343</v>
      </c>
      <c r="F375" s="40"/>
      <c r="G375" s="56">
        <f t="shared" ref="G375:H375" si="133">G376</f>
        <v>569.73699999999997</v>
      </c>
      <c r="H375" s="56">
        <f t="shared" si="133"/>
        <v>563.76700000000005</v>
      </c>
    </row>
    <row r="376" spans="1:8" s="47" customFormat="1" ht="38.25" x14ac:dyDescent="0.2">
      <c r="A376" s="52" t="s">
        <v>60</v>
      </c>
      <c r="B376" s="42" t="s">
        <v>277</v>
      </c>
      <c r="C376" s="42" t="s">
        <v>17</v>
      </c>
      <c r="D376" s="42" t="s">
        <v>355</v>
      </c>
      <c r="E376" s="42" t="s">
        <v>343</v>
      </c>
      <c r="F376" s="42" t="s">
        <v>61</v>
      </c>
      <c r="G376" s="57">
        <v>569.73699999999997</v>
      </c>
      <c r="H376" s="57">
        <v>563.76700000000005</v>
      </c>
    </row>
    <row r="377" spans="1:8" s="47" customFormat="1" ht="67.5" x14ac:dyDescent="0.2">
      <c r="A377" s="51" t="s">
        <v>344</v>
      </c>
      <c r="B377" s="40" t="s">
        <v>277</v>
      </c>
      <c r="C377" s="40" t="s">
        <v>17</v>
      </c>
      <c r="D377" s="40" t="s">
        <v>355</v>
      </c>
      <c r="E377" s="40" t="s">
        <v>345</v>
      </c>
      <c r="F377" s="40"/>
      <c r="G377" s="56">
        <f t="shared" ref="G377:H377" si="134">G378+G379</f>
        <v>29700.75</v>
      </c>
      <c r="H377" s="56">
        <f t="shared" si="134"/>
        <v>22019.748</v>
      </c>
    </row>
    <row r="378" spans="1:8" s="47" customFormat="1" ht="38.25" x14ac:dyDescent="0.2">
      <c r="A378" s="52" t="s">
        <v>60</v>
      </c>
      <c r="B378" s="42" t="s">
        <v>277</v>
      </c>
      <c r="C378" s="42" t="s">
        <v>17</v>
      </c>
      <c r="D378" s="42" t="s">
        <v>355</v>
      </c>
      <c r="E378" s="42" t="s">
        <v>345</v>
      </c>
      <c r="F378" s="42" t="s">
        <v>61</v>
      </c>
      <c r="G378" s="57">
        <v>16340.312</v>
      </c>
      <c r="H378" s="57">
        <v>12114.494000000001</v>
      </c>
    </row>
    <row r="379" spans="1:8" s="47" customFormat="1" ht="25.5" x14ac:dyDescent="0.2">
      <c r="A379" s="52" t="s">
        <v>356</v>
      </c>
      <c r="B379" s="42" t="s">
        <v>277</v>
      </c>
      <c r="C379" s="42" t="s">
        <v>17</v>
      </c>
      <c r="D379" s="42" t="s">
        <v>355</v>
      </c>
      <c r="E379" s="42" t="s">
        <v>345</v>
      </c>
      <c r="F379" s="42" t="s">
        <v>357</v>
      </c>
      <c r="G379" s="57">
        <v>13360.438</v>
      </c>
      <c r="H379" s="57">
        <v>9905.2540000000008</v>
      </c>
    </row>
    <row r="380" spans="1:8" s="47" customFormat="1" ht="141" customHeight="1" x14ac:dyDescent="0.2">
      <c r="A380" s="65" t="s">
        <v>346</v>
      </c>
      <c r="B380" s="40" t="s">
        <v>277</v>
      </c>
      <c r="C380" s="40" t="s">
        <v>17</v>
      </c>
      <c r="D380" s="40" t="s">
        <v>355</v>
      </c>
      <c r="E380" s="40" t="s">
        <v>347</v>
      </c>
      <c r="F380" s="40"/>
      <c r="G380" s="56">
        <f t="shared" ref="G380:H380" si="135">G381</f>
        <v>2920.1260000000002</v>
      </c>
      <c r="H380" s="56">
        <f t="shared" si="135"/>
        <v>2954.8519999999999</v>
      </c>
    </row>
    <row r="381" spans="1:8" s="47" customFormat="1" ht="25.5" x14ac:dyDescent="0.2">
      <c r="A381" s="52" t="s">
        <v>253</v>
      </c>
      <c r="B381" s="42" t="s">
        <v>277</v>
      </c>
      <c r="C381" s="42" t="s">
        <v>17</v>
      </c>
      <c r="D381" s="42" t="s">
        <v>355</v>
      </c>
      <c r="E381" s="42" t="s">
        <v>347</v>
      </c>
      <c r="F381" s="42" t="s">
        <v>254</v>
      </c>
      <c r="G381" s="57">
        <v>2920.1260000000002</v>
      </c>
      <c r="H381" s="57">
        <v>2954.8519999999999</v>
      </c>
    </row>
    <row r="382" spans="1:8" s="47" customFormat="1" ht="27" x14ac:dyDescent="0.2">
      <c r="A382" s="51" t="s">
        <v>358</v>
      </c>
      <c r="B382" s="40" t="s">
        <v>277</v>
      </c>
      <c r="C382" s="40" t="s">
        <v>17</v>
      </c>
      <c r="D382" s="40" t="s">
        <v>359</v>
      </c>
      <c r="E382" s="40"/>
      <c r="F382" s="40"/>
      <c r="G382" s="41">
        <f t="shared" ref="G382:H382" si="136">G383</f>
        <v>1442.6999999999998</v>
      </c>
      <c r="H382" s="41">
        <f t="shared" si="136"/>
        <v>1429.0000000000002</v>
      </c>
    </row>
    <row r="383" spans="1:8" s="47" customFormat="1" ht="40.5" x14ac:dyDescent="0.2">
      <c r="A383" s="51" t="s">
        <v>360</v>
      </c>
      <c r="B383" s="40" t="s">
        <v>277</v>
      </c>
      <c r="C383" s="40" t="s">
        <v>17</v>
      </c>
      <c r="D383" s="40" t="s">
        <v>359</v>
      </c>
      <c r="E383" s="40" t="s">
        <v>361</v>
      </c>
      <c r="F383" s="40"/>
      <c r="G383" s="41">
        <v>1442.6999999999998</v>
      </c>
      <c r="H383" s="41">
        <v>1429.0000000000002</v>
      </c>
    </row>
    <row r="384" spans="1:8" s="47" customFormat="1" ht="25.5" x14ac:dyDescent="0.2">
      <c r="A384" s="52" t="s">
        <v>30</v>
      </c>
      <c r="B384" s="42" t="s">
        <v>277</v>
      </c>
      <c r="C384" s="42" t="s">
        <v>17</v>
      </c>
      <c r="D384" s="42" t="s">
        <v>359</v>
      </c>
      <c r="E384" s="42" t="s">
        <v>361</v>
      </c>
      <c r="F384" s="42" t="s">
        <v>31</v>
      </c>
      <c r="G384" s="43">
        <v>1052.7</v>
      </c>
      <c r="H384" s="43">
        <v>1042.7</v>
      </c>
    </row>
    <row r="385" spans="1:8" s="47" customFormat="1" ht="51" x14ac:dyDescent="0.2">
      <c r="A385" s="52" t="s">
        <v>34</v>
      </c>
      <c r="B385" s="42" t="s">
        <v>277</v>
      </c>
      <c r="C385" s="42" t="s">
        <v>17</v>
      </c>
      <c r="D385" s="42" t="s">
        <v>359</v>
      </c>
      <c r="E385" s="42" t="s">
        <v>361</v>
      </c>
      <c r="F385" s="42" t="s">
        <v>35</v>
      </c>
      <c r="G385" s="43">
        <v>317.89999999999998</v>
      </c>
      <c r="H385" s="43">
        <v>314.85000000000002</v>
      </c>
    </row>
    <row r="386" spans="1:8" s="47" customFormat="1" x14ac:dyDescent="0.2">
      <c r="A386" s="52" t="s">
        <v>36</v>
      </c>
      <c r="B386" s="42" t="s">
        <v>277</v>
      </c>
      <c r="C386" s="42" t="s">
        <v>17</v>
      </c>
      <c r="D386" s="42" t="s">
        <v>359</v>
      </c>
      <c r="E386" s="42" t="s">
        <v>361</v>
      </c>
      <c r="F386" s="42" t="s">
        <v>37</v>
      </c>
      <c r="G386" s="43">
        <v>72.099999999999994</v>
      </c>
      <c r="H386" s="43">
        <v>71.45</v>
      </c>
    </row>
    <row r="387" spans="1:8" s="50" customFormat="1" ht="12.75" customHeight="1" x14ac:dyDescent="0.2">
      <c r="A387" s="73" t="s">
        <v>362</v>
      </c>
      <c r="B387" s="74"/>
      <c r="C387" s="74"/>
      <c r="D387" s="74"/>
      <c r="E387" s="74"/>
      <c r="F387" s="74"/>
      <c r="G387" s="75">
        <f>G18+G163+G182+G193+G217+G227+G265</f>
        <v>1309376.97591</v>
      </c>
      <c r="H387" s="75">
        <f>H18+H163+H182+H193+H217+H227+H265</f>
        <v>1216795.2274499999</v>
      </c>
    </row>
  </sheetData>
  <autoFilter ref="A16:K17"/>
  <mergeCells count="12">
    <mergeCell ref="H15:H16"/>
    <mergeCell ref="A2:H2"/>
    <mergeCell ref="A3:H3"/>
    <mergeCell ref="A4:H4"/>
    <mergeCell ref="A5:H5"/>
    <mergeCell ref="A6:H6"/>
    <mergeCell ref="A7:H7"/>
    <mergeCell ref="G15:G16"/>
    <mergeCell ref="A14:B14"/>
    <mergeCell ref="A15:A16"/>
    <mergeCell ref="B15:F15"/>
    <mergeCell ref="A12:H12"/>
  </mergeCells>
  <pageMargins left="0.98425196850393704" right="0.39370078740157483" top="0.39370078740157483" bottom="0.39370078740157483" header="0.19685039370078741" footer="0.19685039370078741"/>
  <pageSetup paperSize="9" scale="65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dc:description>POI HSSF rep:2.54.0.32</dc:description>
  <cp:lastModifiedBy>Екатерина</cp:lastModifiedBy>
  <cp:lastPrinted>2024-12-09T06:33:07Z</cp:lastPrinted>
  <dcterms:created xsi:type="dcterms:W3CDTF">2021-10-13T10:52:54Z</dcterms:created>
  <dcterms:modified xsi:type="dcterms:W3CDTF">2024-12-09T06:35:22Z</dcterms:modified>
</cp:coreProperties>
</file>