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645" yWindow="-180" windowWidth="11250" windowHeight="9270"/>
  </bookViews>
  <sheets>
    <sheet name="Роспись расходов" sheetId="1" r:id="rId1"/>
  </sheets>
  <definedNames>
    <definedName name="_xlnm._FilterDatabase" localSheetId="0" hidden="1">'Роспись расходов'!$A$12:$G$13</definedName>
    <definedName name="BFT_Print_Titles" localSheetId="0">'Роспись расходов'!$13:$14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G339" i="1" l="1"/>
  <c r="F339" i="1"/>
  <c r="G338" i="1"/>
  <c r="F338" i="1"/>
  <c r="G337" i="1"/>
  <c r="F337" i="1"/>
  <c r="G335" i="1"/>
  <c r="F335" i="1"/>
  <c r="G334" i="1"/>
  <c r="F334" i="1"/>
  <c r="G333" i="1"/>
  <c r="F333" i="1"/>
  <c r="G331" i="1"/>
  <c r="F331" i="1"/>
  <c r="G329" i="1"/>
  <c r="F329" i="1"/>
  <c r="G328" i="1"/>
  <c r="F328" i="1"/>
  <c r="G326" i="1"/>
  <c r="F326" i="1"/>
  <c r="G325" i="1"/>
  <c r="F325" i="1"/>
  <c r="G324" i="1"/>
  <c r="F324" i="1"/>
  <c r="G319" i="1"/>
  <c r="F319" i="1"/>
  <c r="G317" i="1"/>
  <c r="F317" i="1"/>
  <c r="G314" i="1"/>
  <c r="F314" i="1"/>
  <c r="G312" i="1"/>
  <c r="F312" i="1"/>
  <c r="G311" i="1"/>
  <c r="F311" i="1"/>
  <c r="G309" i="1"/>
  <c r="F309" i="1"/>
  <c r="G307" i="1"/>
  <c r="F307" i="1"/>
  <c r="G305" i="1"/>
  <c r="F305" i="1"/>
  <c r="G303" i="1"/>
  <c r="F303" i="1"/>
  <c r="G301" i="1"/>
  <c r="F301" i="1"/>
  <c r="G299" i="1"/>
  <c r="F299" i="1"/>
  <c r="G297" i="1"/>
  <c r="F297" i="1"/>
  <c r="G295" i="1"/>
  <c r="F295" i="1"/>
  <c r="G293" i="1"/>
  <c r="F293" i="1"/>
  <c r="G292" i="1"/>
  <c r="F292" i="1"/>
  <c r="G290" i="1"/>
  <c r="F290" i="1"/>
  <c r="G289" i="1"/>
  <c r="F289" i="1"/>
  <c r="G288" i="1"/>
  <c r="F288" i="1"/>
  <c r="G286" i="1"/>
  <c r="F286" i="1"/>
  <c r="G282" i="1"/>
  <c r="F282" i="1"/>
  <c r="G277" i="1"/>
  <c r="F277" i="1"/>
  <c r="G275" i="1"/>
  <c r="F275" i="1"/>
  <c r="G274" i="1"/>
  <c r="F274" i="1"/>
  <c r="G272" i="1"/>
  <c r="F272" i="1"/>
  <c r="G270" i="1"/>
  <c r="F270" i="1"/>
  <c r="G267" i="1"/>
  <c r="F267" i="1"/>
  <c r="G265" i="1"/>
  <c r="F265" i="1"/>
  <c r="G262" i="1"/>
  <c r="F262" i="1"/>
  <c r="G261" i="1"/>
  <c r="F261" i="1"/>
  <c r="G260" i="1"/>
  <c r="F260" i="1"/>
  <c r="G258" i="1"/>
  <c r="F258" i="1"/>
  <c r="G256" i="1"/>
  <c r="F256" i="1"/>
  <c r="G254" i="1"/>
  <c r="F254" i="1"/>
  <c r="G252" i="1"/>
  <c r="F252" i="1"/>
  <c r="G250" i="1"/>
  <c r="F250" i="1"/>
  <c r="G248" i="1"/>
  <c r="F248" i="1"/>
  <c r="G246" i="1"/>
  <c r="F246" i="1"/>
  <c r="G244" i="1"/>
  <c r="F244" i="1"/>
  <c r="G242" i="1"/>
  <c r="F242" i="1"/>
  <c r="G240" i="1"/>
  <c r="F240" i="1"/>
  <c r="G236" i="1"/>
  <c r="F236" i="1"/>
  <c r="G233" i="1"/>
  <c r="F233" i="1"/>
  <c r="G231" i="1"/>
  <c r="F231" i="1"/>
  <c r="G230" i="1"/>
  <c r="F230" i="1"/>
  <c r="G228" i="1"/>
  <c r="F228" i="1"/>
  <c r="G227" i="1"/>
  <c r="F227" i="1"/>
  <c r="G225" i="1"/>
  <c r="F225" i="1"/>
  <c r="G222" i="1"/>
  <c r="F222" i="1"/>
  <c r="G220" i="1"/>
  <c r="F220" i="1"/>
  <c r="G218" i="1"/>
  <c r="F218" i="1"/>
  <c r="G216" i="1"/>
  <c r="F216" i="1"/>
  <c r="G214" i="1"/>
  <c r="F214" i="1"/>
  <c r="G213" i="1"/>
  <c r="F213" i="1"/>
  <c r="G211" i="1"/>
  <c r="F211" i="1"/>
  <c r="G209" i="1"/>
  <c r="F209" i="1"/>
  <c r="G207" i="1"/>
  <c r="F207" i="1"/>
  <c r="G205" i="1"/>
  <c r="F205" i="1"/>
  <c r="G203" i="1"/>
  <c r="F203" i="1"/>
  <c r="G201" i="1"/>
  <c r="F201" i="1"/>
  <c r="G199" i="1"/>
  <c r="F199" i="1"/>
  <c r="G197" i="1"/>
  <c r="F197" i="1"/>
  <c r="G195" i="1"/>
  <c r="F195" i="1"/>
  <c r="G193" i="1"/>
  <c r="F193" i="1"/>
  <c r="G191" i="1"/>
  <c r="F191" i="1"/>
  <c r="G189" i="1"/>
  <c r="F189" i="1"/>
  <c r="G187" i="1"/>
  <c r="F187" i="1"/>
  <c r="G185" i="1"/>
  <c r="F185" i="1"/>
  <c r="G183" i="1"/>
  <c r="F183" i="1"/>
  <c r="G181" i="1"/>
  <c r="F181" i="1"/>
  <c r="G179" i="1"/>
  <c r="F179" i="1"/>
  <c r="G177" i="1"/>
  <c r="F177" i="1"/>
  <c r="G175" i="1"/>
  <c r="F175" i="1"/>
  <c r="G173" i="1"/>
  <c r="F173" i="1"/>
  <c r="G170" i="1"/>
  <c r="F170" i="1"/>
  <c r="G169" i="1"/>
  <c r="F169" i="1"/>
  <c r="G167" i="1"/>
  <c r="F167" i="1"/>
  <c r="G165" i="1"/>
  <c r="F165" i="1"/>
  <c r="G163" i="1"/>
  <c r="F163" i="1"/>
  <c r="G161" i="1"/>
  <c r="F161" i="1"/>
  <c r="G159" i="1"/>
  <c r="F159" i="1"/>
  <c r="G157" i="1"/>
  <c r="F157" i="1"/>
  <c r="G155" i="1"/>
  <c r="F155" i="1"/>
  <c r="G154" i="1"/>
  <c r="F154" i="1"/>
  <c r="G153" i="1"/>
  <c r="F153" i="1"/>
  <c r="G151" i="1"/>
  <c r="F151" i="1"/>
  <c r="G149" i="1"/>
  <c r="F149" i="1"/>
  <c r="G148" i="1"/>
  <c r="F148" i="1"/>
  <c r="G147" i="1"/>
  <c r="F147" i="1"/>
  <c r="G143" i="1"/>
  <c r="F143" i="1"/>
  <c r="G141" i="1"/>
  <c r="F141" i="1"/>
  <c r="G140" i="1"/>
  <c r="F140" i="1"/>
  <c r="G138" i="1"/>
  <c r="F138" i="1"/>
  <c r="G136" i="1"/>
  <c r="F136" i="1"/>
  <c r="G134" i="1"/>
  <c r="F134" i="1"/>
  <c r="G133" i="1"/>
  <c r="F133" i="1"/>
  <c r="G131" i="1"/>
  <c r="F131" i="1"/>
  <c r="G129" i="1"/>
  <c r="F129" i="1"/>
  <c r="G127" i="1"/>
  <c r="F127" i="1"/>
  <c r="G126" i="1"/>
  <c r="F126" i="1"/>
  <c r="G124" i="1"/>
  <c r="F124" i="1"/>
  <c r="G122" i="1"/>
  <c r="F122" i="1"/>
  <c r="G121" i="1"/>
  <c r="F121" i="1"/>
  <c r="G120" i="1"/>
  <c r="F120" i="1"/>
  <c r="G118" i="1"/>
  <c r="F118" i="1"/>
  <c r="G116" i="1"/>
  <c r="F116" i="1"/>
  <c r="G113" i="1"/>
  <c r="F113" i="1"/>
  <c r="G111" i="1"/>
  <c r="F111" i="1"/>
  <c r="G110" i="1"/>
  <c r="F110" i="1"/>
  <c r="G108" i="1"/>
  <c r="F108" i="1"/>
  <c r="G106" i="1"/>
  <c r="F106" i="1"/>
  <c r="G104" i="1"/>
  <c r="F104" i="1"/>
  <c r="G102" i="1"/>
  <c r="F102" i="1"/>
  <c r="G101" i="1"/>
  <c r="F101" i="1"/>
  <c r="G99" i="1"/>
  <c r="F99" i="1"/>
  <c r="G98" i="1"/>
  <c r="F98" i="1"/>
  <c r="G95" i="1"/>
  <c r="F95" i="1"/>
  <c r="G94" i="1"/>
  <c r="F94" i="1"/>
  <c r="G92" i="1"/>
  <c r="F92" i="1"/>
  <c r="G91" i="1"/>
  <c r="F91" i="1"/>
  <c r="G90" i="1"/>
  <c r="F90" i="1"/>
  <c r="G88" i="1"/>
  <c r="F88" i="1"/>
  <c r="G86" i="1"/>
  <c r="F86" i="1"/>
  <c r="G84" i="1"/>
  <c r="F84" i="1"/>
  <c r="G82" i="1"/>
  <c r="F82" i="1"/>
  <c r="G80" i="1"/>
  <c r="F80" i="1"/>
  <c r="G76" i="1"/>
  <c r="F76" i="1"/>
  <c r="G71" i="1"/>
  <c r="F71" i="1"/>
  <c r="G67" i="1"/>
  <c r="F67" i="1"/>
  <c r="G64" i="1"/>
  <c r="F64" i="1"/>
  <c r="G60" i="1"/>
  <c r="F60" i="1"/>
  <c r="G58" i="1"/>
  <c r="F58" i="1"/>
  <c r="G57" i="1"/>
  <c r="F57" i="1"/>
  <c r="G55" i="1"/>
  <c r="F55" i="1"/>
  <c r="G54" i="1"/>
  <c r="F54" i="1"/>
  <c r="G49" i="1"/>
  <c r="F49" i="1"/>
  <c r="G45" i="1"/>
  <c r="F45" i="1"/>
  <c r="G42" i="1"/>
  <c r="F42" i="1"/>
  <c r="G41" i="1"/>
  <c r="F41" i="1"/>
  <c r="G39" i="1"/>
  <c r="F39" i="1"/>
  <c r="G36" i="1"/>
  <c r="F36" i="1"/>
  <c r="G30" i="1"/>
  <c r="F30" i="1"/>
  <c r="G29" i="1"/>
  <c r="F29" i="1"/>
  <c r="G26" i="1"/>
  <c r="F26" i="1"/>
  <c r="G21" i="1"/>
  <c r="F21" i="1"/>
  <c r="G20" i="1"/>
  <c r="F20" i="1"/>
  <c r="G17" i="1"/>
  <c r="F17" i="1"/>
  <c r="G16" i="1"/>
  <c r="F16" i="1"/>
  <c r="G15" i="1"/>
  <c r="G341" i="1" s="1"/>
  <c r="F15" i="1"/>
  <c r="F341" i="1" s="1"/>
</calcChain>
</file>

<file path=xl/sharedStrings.xml><?xml version="1.0" encoding="utf-8"?>
<sst xmlns="http://schemas.openxmlformats.org/spreadsheetml/2006/main" count="1436" uniqueCount="351">
  <si>
    <t>5</t>
  </si>
  <si>
    <t>1</t>
  </si>
  <si>
    <t>7</t>
  </si>
  <si>
    <t>Раздел</t>
  </si>
  <si>
    <t>3</t>
  </si>
  <si>
    <t>КФСР</t>
  </si>
  <si>
    <t>4</t>
  </si>
  <si>
    <t>КЦСР</t>
  </si>
  <si>
    <t>КВР</t>
  </si>
  <si>
    <t>6</t>
  </si>
  <si>
    <t>ГРБС</t>
  </si>
  <si>
    <t>к решению Совета депутатов муниципального образования</t>
  </si>
  <si>
    <t>Приложение № 10</t>
  </si>
  <si>
    <t>8</t>
  </si>
  <si>
    <t>2026 год</t>
  </si>
  <si>
    <t>и на плановый период 2026 и 2027 годов"</t>
  </si>
  <si>
    <t xml:space="preserve">от                                   № </t>
  </si>
  <si>
    <t xml:space="preserve">  Распределение  бюджетных ассигнований по разделам, подразделам, целевым статьям, группам видов расходов, классификации расходов бюджетов Российской Федерации на 2026 и 2027 годы</t>
  </si>
  <si>
    <t>2027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</si>
  <si>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</si>
  <si>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</si>
  <si>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</si>
  <si>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</si>
  <si>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</si>
  <si>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</si>
  <si>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</si>
  <si>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</si>
  <si>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</si>
  <si>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</si>
  <si>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</si>
  <si>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</si>
  <si>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Аппарат управления по мероприятиям в рамках непрограммных направлений деятельности</t>
  </si>
  <si>
    <t>1100020400</t>
  </si>
  <si>
    <t>Прочая закупка товаров, работ и услуг</t>
  </si>
  <si>
    <t>244</t>
  </si>
  <si>
    <t>Уплата иных платежей</t>
  </si>
  <si>
    <t>853</t>
  </si>
  <si>
    <t>Аппарат управления по мероприятиям в рамках непрограммных направлений деятельности (депутат на платной основе)</t>
  </si>
  <si>
    <t>1100020401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</si>
  <si>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</si>
  <si>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</si>
  <si>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</si>
  <si>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</si>
  <si>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</si>
  <si>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</si>
  <si>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Глава администрации</t>
  </si>
  <si>
    <t>1100020800</t>
  </si>
  <si>
    <t>Развитие и эксплуатация информационных систем и электронных сервисов по МП "Гражданское общество и государственная национальнаяполитика на территории МО "Ульяновский район" Ульяновской области"</t>
  </si>
  <si>
    <t>7040070050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</si>
  <si>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</si>
  <si>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</si>
  <si>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</si>
  <si>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</si>
  <si>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Предоставление дотаций из местного бюджета на выравнивание бюджетной обеспеченности поселений по МП "Управление муниципальными финансами на территории муниципального образования "Ульяновский район" Ульяновской области"</t>
  </si>
  <si>
    <t>6240001030</t>
  </si>
  <si>
    <t>Обеспечение деятельности Управления финансов по МП "Управление муниципальными финансами на территории муниципального образования "Ульяновский район" Ульяновской области"</t>
  </si>
  <si>
    <t>6240082070</t>
  </si>
  <si>
    <t>Резервные фонды</t>
  </si>
  <si>
    <t>0111</t>
  </si>
  <si>
    <t>Резервный фонд</t>
  </si>
  <si>
    <t>1100007005</t>
  </si>
  <si>
    <t>Резервные средства</t>
  </si>
  <si>
    <t>870</t>
  </si>
  <si>
    <t>Другие общегосударственные вопросы</t>
  </si>
  <si>
    <t>0113</t>
  </si>
  <si>
    <t>Учреждения по обеспечению хозяйственного обслуживания</t>
  </si>
  <si>
    <t>1100009300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</si>
  <si>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</si>
  <si>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</si>
  <si>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</si>
  <si>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1100071320</t>
  </si>
  <si>
    <t>Прочие выплаты по обязательствам государства</t>
  </si>
  <si>
    <t>1100092305</t>
  </si>
  <si>
    <t>Пособия, компенсации и иные социальные выплаты гражданам, кроме публичных нормативных обязательств</t>
  </si>
  <si>
    <t>321</t>
  </si>
  <si>
    <t>Организация и обеспечение деятельности комиссии по делам несовершеннолетних и защите их прав в Ульяновской области</t>
  </si>
  <si>
    <t>1100071010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</si>
  <si>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</si>
  <si>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1100071020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</si>
  <si>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</si>
  <si>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1100071030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</si>
  <si>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</si>
  <si>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1100051200</t>
  </si>
  <si>
    <t>Повышение инвестиционной привлекательности по МП "Развитие экономики на территории МО "Ульяновский район"</t>
  </si>
  <si>
    <t>6340063130</t>
  </si>
  <si>
    <t>Организация повышения профессионального уровня муниципальных служащих и работников по МП "Гражданское общество и государственная национальная политика на территории МО "Ульяновский район" Ульяновской области"</t>
  </si>
  <si>
    <t>7040070030</t>
  </si>
  <si>
    <t>Снижение уровня коррупции по МП "Гражданское общество и государственная национальная политика на территории МО "Ульяновский район" Ульяновской области"</t>
  </si>
  <si>
    <t>7040070040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</si>
  <si>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</si>
  <si>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</si>
  <si>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</si>
  <si>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</si>
  <si>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Комплексные меры по обеспечению общественного порядка, противодействию преступности и профилактике правонарушений по МП "Обеспечение правопорядка безопасности жизнедеятельности на территории МО "Ульяновский район" Ульяновской области"</t>
  </si>
  <si>
    <t>6840068210</t>
  </si>
  <si>
    <t>Национальная экономика</t>
  </si>
  <si>
    <t>04</t>
  </si>
  <si>
    <t>Водное хозяйство</t>
  </si>
  <si>
    <t>0406</t>
  </si>
  <si>
    <t>Выполнение работ по благоустройству родников по МП "Развитие жилищно-коммунального хозяйства в МО "Ульяновский район" Ульяновской области"</t>
  </si>
  <si>
    <t>38400S0050</t>
  </si>
  <si>
    <t>Транспорт</t>
  </si>
  <si>
    <t>0408</t>
  </si>
  <si>
    <t>Организация регулярных перевозок пассажиров и багажа автомобильным транспортом по регулярным тарифам по муниципальным маршрутам в рамках МП "Развитие транспортной системы на территории МО "Ульяновский район"Ульяновской области"</t>
  </si>
  <si>
    <t>52400S2370</t>
  </si>
  <si>
    <t>Дорожное хозяйство (дорожные фонды)</t>
  </si>
  <si>
    <t>0409</t>
  </si>
  <si>
    <t>Мероприятия, возникающие в связи с ремонтомдворовых территорий и социальных объектов, проездам к дворовым территориям многоквартирных домови социальным пунктам по МП "Развитие транспортной системы на территории МО "Ульяновский район" Ульяновской области"</t>
  </si>
  <si>
    <t>52400SД200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</si>
  <si>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"Развитие транспортной системы на территории МО "Ульяновский район" Ульяновской области"</t>
  </si>
  <si>
    <t>1100025306</t>
  </si>
  <si>
    <t>Иные межбюджетные трансферты</t>
  </si>
  <si>
    <t>540</t>
  </si>
  <si>
    <t>Приведение в нормативное состояние автомобильных дорог и искусственных сооружений по МП "Развитие транспортной системы на территории МО "Ульяновский район" Ульяновской области"</t>
  </si>
  <si>
    <t>52400S0604</t>
  </si>
  <si>
    <t>11000S0604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</si>
  <si>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</si>
  <si>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</si>
  <si>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экономики</t>
  </si>
  <si>
    <t>0412</t>
  </si>
  <si>
    <t>Развитие инфраструктуры поддержки малого предпринимательства по МП "Развитие экономики на территории МО "Ульяновский район"</t>
  </si>
  <si>
    <t>6340063110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</si>
  <si>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</si>
  <si>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</si>
  <si>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МП "Развитие агропромышленного комплекса на территории муниципального образования "Ульяновский район"</t>
  </si>
  <si>
    <t>6540065000</t>
  </si>
  <si>
    <t>Защита прав потребителей по МП "Развитие экономики на территории МО "Ульяновский район"</t>
  </si>
  <si>
    <t>6340063140</t>
  </si>
  <si>
    <t>Реализация мероприятий в области туризма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</si>
  <si>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6440001400</t>
  </si>
  <si>
    <t>Жилищно-коммунальное хозяйство</t>
  </si>
  <si>
    <t>05</t>
  </si>
  <si>
    <t>Жилищное хозяйство</t>
  </si>
  <si>
    <t>0501</t>
  </si>
  <si>
    <t>Мероприятия в области жилищного хозяйства</t>
  </si>
  <si>
    <t>1100026002</t>
  </si>
  <si>
    <t>69400S9602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</si>
  <si>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</si>
  <si>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</si>
  <si>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</si>
  <si>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</si>
  <si>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Прочие мероприятия в области коммунального хозяйства</t>
  </si>
  <si>
    <t>1100025105</t>
  </si>
  <si>
    <t>Закупка энергетических ресурсов</t>
  </si>
  <si>
    <t>247</t>
  </si>
  <si>
    <t>Мероприятия в области коммунального хозяйства по МП "Развитие жилищно-коммунального хозяйства в МО "Ульяновский район" Ульяновской области"</t>
  </si>
  <si>
    <t>3840038020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</si>
  <si>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</si>
  <si>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0503</t>
  </si>
  <si>
    <t>Благоустройство</t>
  </si>
  <si>
    <t>Мероприятия в сфере организации отлова безнадзорных домашних животных</t>
  </si>
  <si>
    <t>1100071100</t>
  </si>
  <si>
    <t>Поддержка и развитие СО НКО по МП "Гражданское общество и государственная национальная политика на территории МО "Ульяновский район" Ульяновской области"</t>
  </si>
  <si>
    <t>7040070010</t>
  </si>
  <si>
    <t>Другие вопросы в области жилищно-коммунального хозяйства</t>
  </si>
  <si>
    <t>0505</t>
  </si>
  <si>
    <t xml:space="preserve">Строительство, реконструкция, ремонт объектов водоснабжения и водоотведения, подготовка проектной документации, включая погашение кредиторской задолженности по МП "Развитие жилищно - коммунального хозяйства в МО "Ульяновский район" Ульяновской области" </t>
  </si>
  <si>
    <t>38400S0500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</si>
  <si>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</si>
  <si>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1100071110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</si>
  <si>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</si>
  <si>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</si>
  <si>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</si>
  <si>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</si>
  <si>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Обустройство мест (площадок) накопления (в том числе раздельного накопления) твердых коммунальных отходов по МП "Развитие жилищно - коммунального хозяйства в МО "Ульяновский район" Ульяновской области"</t>
  </si>
  <si>
    <t>38400S0070</t>
  </si>
  <si>
    <t>Ликвидация мест несанкционированного размещения отходов</t>
  </si>
  <si>
    <t>1100009912</t>
  </si>
  <si>
    <t>Образование</t>
  </si>
  <si>
    <t>07</t>
  </si>
  <si>
    <t>Дошкольное образование</t>
  </si>
  <si>
    <t>0701</t>
  </si>
  <si>
    <t>Народный бюджет</t>
  </si>
  <si>
    <t>1100080111</t>
  </si>
  <si>
    <t>Создание условий для укрепления материально-технической базы, эффективного использования энергетических ресурсов,  выполнения текущего ремонта, а также информатизации</t>
  </si>
  <si>
    <t>2740010010</t>
  </si>
  <si>
    <t xml:space="preserve">Реализация мероприятий, направленных на обеспечение антитеррористической защищенности объектов (территорий) </t>
  </si>
  <si>
    <t>2740010020</t>
  </si>
  <si>
    <t>Реализация мероприятий, направленных на обеспечение противопожарной безопасности объектов (территорий)</t>
  </si>
  <si>
    <t>2740010030</t>
  </si>
  <si>
    <t>Реализация муниципального социального заказа на оказание муниципальных услуг в социальной сфере в общеобразовательных организациях, осуществляющих деятельность по дополнительным образовательным общеразвивающим программам</t>
  </si>
  <si>
    <t>2740010040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</si>
  <si>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</si>
  <si>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2740171190</t>
  </si>
  <si>
    <t>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</t>
  </si>
  <si>
    <t>2740171200</t>
  </si>
  <si>
    <t>Субсидии бюджетным учреждениям на иные цели</t>
  </si>
  <si>
    <t>612</t>
  </si>
  <si>
    <t>Общее образование</t>
  </si>
  <si>
    <t>0702</t>
  </si>
  <si>
    <t>2740020010</t>
  </si>
  <si>
    <t>2740020020</t>
  </si>
  <si>
    <t>2740020030</t>
  </si>
  <si>
    <t>2740020040</t>
  </si>
  <si>
    <t xml:space="preserve">Временное трудоустройство обучающихся общеобразовательных организаций во время летнего каникулярного периода (софинансирование) </t>
  </si>
  <si>
    <t>2740020050</t>
  </si>
  <si>
    <t>Реализация проекта развития муниципального образования Ульяновской области, подготовленного на основе местных инициатив граждан</t>
  </si>
  <si>
    <t>27300S0420</t>
  </si>
  <si>
    <t>Софинансирование расходных обязательств, связанных с реализацией мероприятий по обеспечению антитеррористической защищенности объектов (территорий) муниципальных образовательных организаций</t>
  </si>
  <si>
    <t>2740170980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</si>
  <si>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</si>
  <si>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2710250980</t>
  </si>
  <si>
    <t>2740030010</t>
  </si>
  <si>
    <t>2740030020</t>
  </si>
  <si>
    <t>2740030030</t>
  </si>
  <si>
    <t>2740030040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</si>
  <si>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</si>
  <si>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2740171140</t>
  </si>
  <si>
    <t>Обеспечение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</si>
  <si>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2740171150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</si>
  <si>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</t>
  </si>
  <si>
    <t>2740171160</t>
  </si>
  <si>
    <t>Обеспечение переданных органам местного самоуправления государственных полномочий Ульяновской области,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</si>
  <si>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2740171170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</si>
  <si>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</si>
  <si>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27201L3030</t>
  </si>
  <si>
    <t>Абитуриенты, обучающиеся по образовательным программам профессионального образования получили ежемесячные денежные выплаты</t>
  </si>
  <si>
    <t>2740070060</t>
  </si>
  <si>
    <t xml:space="preserve">Обеспечение бесплатным горячим питанием обучающихся по образовательным программам начального общего образования в государственных образовательных организациях Ульяновской области и муниципальных образовательных </t>
  </si>
  <si>
    <t>27201L3040</t>
  </si>
  <si>
    <t>Реализация мероприятий по модернизации школьных систем образования</t>
  </si>
  <si>
    <t>27201L7500</t>
  </si>
  <si>
    <t>Дополнительное образование детей</t>
  </si>
  <si>
    <t>0703</t>
  </si>
  <si>
    <t>2740040010</t>
  </si>
  <si>
    <t>2740040020</t>
  </si>
  <si>
    <t>2740040030</t>
  </si>
  <si>
    <t>11,2</t>
  </si>
  <si>
    <t>Обеспечение реализации муниципального социального заказа на оказание муниципальных услуг в социальной сфере в организациях дополнительного образования, осуществляющих деятельность по дополнительным образовательным общеразвивающим программам</t>
  </si>
  <si>
    <t>2740040040</t>
  </si>
  <si>
    <t>Предоставление субсидий  муниципальным бюджетным и автономным учреждениям, функции и полномочия учредителя которых осуществляет МУ "Отдел культуры" МО "Ульяновский район", в целях финансового обеспечения выполнения ими  муниципального задания, а так же на иные цели  (ДШИ)</t>
  </si>
  <si>
    <t>6440011000</t>
  </si>
  <si>
    <t>Обеспечение развития и укрепления материально технической базы домов культуры в населенных пунктах с числом жителей до 50 тысяч человек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</si>
  <si>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64401S0990</t>
  </si>
  <si>
    <t>Молодёжная политика</t>
  </si>
  <si>
    <t>0707</t>
  </si>
  <si>
    <t>Обеспечение реализации муниципальной программы "Реализация молодежной политики на территории МО "Ульяновский район" Ульяновской области"</t>
  </si>
  <si>
    <t>6740067020</t>
  </si>
  <si>
    <t>Другие вопросы в области образования</t>
  </si>
  <si>
    <t>0709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</si>
  <si>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</si>
  <si>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271ЕВ51790</t>
  </si>
  <si>
    <t>Реализация мероприятий, направленная на обеспечение деятельности аппарата Управления образования</t>
  </si>
  <si>
    <t>2740050400</t>
  </si>
  <si>
    <t xml:space="preserve">Реализация мероприятий, направленная на обеспечение деятельности технического отдела </t>
  </si>
  <si>
    <t>2740050200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</si>
  <si>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</si>
  <si>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</si>
  <si>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</si>
  <si>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</si>
  <si>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Обеспечение деятельности муниципального учреждения "Центр бухгалтерского учёта муниципального образования "Ульяновский район»</t>
  </si>
  <si>
    <t>2740060200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</si>
  <si>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</t>
  </si>
  <si>
    <t>2740171040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</si>
  <si>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</t>
  </si>
  <si>
    <t>2740171050</t>
  </si>
  <si>
    <t>Обеспечение осуществления государственных полномочий по предоставлению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</si>
  <si>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2740171220</t>
  </si>
  <si>
    <t>Обеспечение расходных обязательств, связанных с реализацией Закона Ульяновской области от 2 октября 2020 года № 103-ЗО «О правовом регулировании отдельных вопросов статуса молодых специалистов в Ульяновской области»</t>
  </si>
  <si>
    <t>2740171230</t>
  </si>
  <si>
    <t>Мероприятия для молодежи, направленные на патриотическое воспитание молодежи по МП "Реализация молодежной политики на территории МО "Ульяновский район" Ульяновской области"</t>
  </si>
  <si>
    <t>6740067010</t>
  </si>
  <si>
    <t>Культура, кинематография</t>
  </si>
  <si>
    <t>08</t>
  </si>
  <si>
    <t>Культура</t>
  </si>
  <si>
    <t>0801</t>
  </si>
  <si>
    <t>6440012000</t>
  </si>
  <si>
    <t xml:space="preserve">Комплектование книжных фондов библиотек муниципальных образований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</si>
  <si>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64202L5191</t>
  </si>
  <si>
    <t xml:space="preserve">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(КДУ)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</si>
  <si>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6440013000</t>
  </si>
  <si>
    <t>64202L4670</t>
  </si>
  <si>
    <t xml:space="preserve">Антитеррористическая защищенность объектов культуры и образования в сфере культуры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</si>
  <si>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Другие вопросы в области культуры, кинематографии</t>
  </si>
  <si>
    <t>0804</t>
  </si>
  <si>
    <t>Предоставление мер социальной поддержки молодым специалистам, поступившим на работу в муниципальные учреждения, осуществляющие в качестве основного вида деятельности деятельность в сфере культуры и архивного дела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</si>
  <si>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6440071230</t>
  </si>
  <si>
    <t>Обеспечение деятельности исполнительных органов (аппарат управления)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</si>
  <si>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6440020400</t>
  </si>
  <si>
    <t>Обеспечение деятельности исполнительных органов (централизованная бухгалтерия)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</si>
  <si>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6440020800</t>
  </si>
  <si>
    <t>Этнокультурное развитие народов по МП "Гражданское общество и государственная национальная политика на территории МО "Ульяновский район" Ульяновской области"</t>
  </si>
  <si>
    <t>7040070020</t>
  </si>
  <si>
    <t>Социальная политика</t>
  </si>
  <si>
    <t>10</t>
  </si>
  <si>
    <t>Пенсионное обеспечение</t>
  </si>
  <si>
    <t>1001</t>
  </si>
  <si>
    <t>Доплата к пенсиям муниципальным служащимпо МП "Социальная помощь и защита населения на территории МО "Ульяновский район" Ульяновской области"</t>
  </si>
  <si>
    <t>6640066030</t>
  </si>
  <si>
    <t>Пособия, компенсации, меры социальной поддержки по публичным нормативным обязательствам</t>
  </si>
  <si>
    <t>313</t>
  </si>
  <si>
    <t>Социальное обеспечение населения</t>
  </si>
  <si>
    <t>1003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</si>
  <si>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</si>
  <si>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11000S0260</t>
  </si>
  <si>
    <t>Обеспечение оздоровления работников бюджетной сферы в Ульяновском районе, в том числе предоставление субсидий из областного бюджета бюджетам муниципальных образований в целях софинансирования расходных обязательств, возникающих  в связи с организацией деятельности по оздоровлению работников органов местного самоуправления, муниципальных органов и муниципальных учреждений муниципальных образований Ульяновской области, замещающих в них должности, не являющиеся муниципальными должностями или должностями муниципальной службы</t>
  </si>
  <si>
    <t>2740418110</t>
  </si>
  <si>
    <t>Реализация мероприятий по обеспечению жильем молодых семей по МП "Реализация молодежной политики на территории МО "Ульяновский район" Ульяновской области"</t>
  </si>
  <si>
    <t>67202L4970</t>
  </si>
  <si>
    <t>Субсидии гражданам на приобретение жилья</t>
  </si>
  <si>
    <t>322</t>
  </si>
  <si>
    <t>Оказание материальной помощи беременным в виде компенсации транспортных расходов, дополнительного питания по МП "Социальная помощь и защита населения на территории МО "Ульяновский район"Ульяновской области"</t>
  </si>
  <si>
    <t>6640066020</t>
  </si>
  <si>
    <t>Оказание адресной помощи населению Ульяновского района по МП "Социальная помощь и защита населения на территории МО "Ульяновский район" Ульяновской области"</t>
  </si>
  <si>
    <t>6640066050</t>
  </si>
  <si>
    <t>Выплаты почетным гражданам Ульяновского района по МП "Социальная помощь и защита населения на территории МО "Ульяновский район" Ульяновской области"</t>
  </si>
  <si>
    <t>6640066040</t>
  </si>
  <si>
    <t xml:space="preserve">Приобретение продуктов питания для детей, посещающих образовательные организации и проживающие на территории МО "Ульяновский район" по МП "Социальная помощь и защита населения на территории МО "Ульяновский район" Ульяновской области" </t>
  </si>
  <si>
    <t>6640066060</t>
  </si>
  <si>
    <t>Мероприятия, направленные на укрепление общественного здоровья населения по МП "Социальная помощь и защита населения на территории МО "Ульяновский район" Ульяновской области"</t>
  </si>
  <si>
    <t>6640066010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</si>
  <si>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</si>
  <si>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</si>
  <si>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</si>
  <si>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</si>
  <si>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</si>
  <si>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</si>
  <si>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</t>
  </si>
  <si>
    <t>2740171060</t>
  </si>
  <si>
    <t>Физическая культура и спорт</t>
  </si>
  <si>
    <t>11</t>
  </si>
  <si>
    <t>Физическая культура</t>
  </si>
  <si>
    <t>1101</t>
  </si>
  <si>
    <t>Обеспечение реализации муниципальной программы "Развитие физической культуры и спорта в  МО "Ульяновский район" Ульяновской области"</t>
  </si>
  <si>
    <t>4040040010</t>
  </si>
  <si>
    <t>Массовый спорт</t>
  </si>
  <si>
    <t>1102</t>
  </si>
  <si>
    <t>Предоставление субсидий муниципальным бюджетным и автономным учреждениям, в целях финансового обеспечения выполнения ими муниципального задания, а также на иные цели по МП "Развитие физической культуры и спорта в МО "Ульяновский район" Ульяновской области"</t>
  </si>
  <si>
    <t>4040040030</t>
  </si>
  <si>
    <t xml:space="preserve">Реализация проекта "Всеобуч по плаванию" по МП "Развитие физической культуры и спорта в МО "Ульяновский район" Ульяновской области" </t>
  </si>
  <si>
    <t>40400S0170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</si>
  <si>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</si>
  <si>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</si>
  <si>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</si>
  <si>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</si>
  <si>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</si>
  <si>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624006502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</si>
  <si>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</si>
  <si>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</si>
  <si>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</si>
  <si>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</si>
  <si>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</si>
  <si>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</si>
  <si>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</si>
  <si>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Дотации на выравнивание бюджетной обеспеченности</t>
  </si>
  <si>
    <t>511</t>
  </si>
  <si>
    <t>ВСЕГО</t>
  </si>
  <si>
    <t>Ульяновский район "О бюджете муниципального образования</t>
  </si>
  <si>
    <t>"Ульяновский район" Ульяновской области на 2025 год</t>
  </si>
  <si>
    <t>Переселение граждан, проживающих на территории МО "Ульяновский район" по МП "Формирование комфортной городской среды на территории МО "Ульяновский район"</t>
  </si>
  <si>
    <t>12000  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(библиотеки) по МП "Развитие культуры, туризма и сохранение объектов культурного наследия на территории муниципального образования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</si>
</sst>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0000"/>
    <numFmt numFmtId="165" formatCode="#,##0.000"/>
    <numFmt numFmtId="166" formatCode="#,##0.00000"/>
    <numFmt numFmtId="167" formatCode="?"/>
    <numFmt numFmtId="168" formatCode="#,##0.0"/>
    <numFmt numFmtId="169" formatCode="_-* #,##0\ _₽_-;\-* #,##0\ _₽_-;_-* &quot;-&quot;??\ _₽_-;_-@_-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166" fontId="7" fillId="2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/>
    <xf numFmtId="167" fontId="6" fillId="0" borderId="1" xfId="0" applyNumberFormat="1" applyFont="1" applyBorder="1" applyAlignment="1" applyProtection="1">
      <alignment horizontal="left" vertical="top" wrapText="1"/>
    </xf>
    <xf numFmtId="0" fontId="6" fillId="0" borderId="0" xfId="0" applyFont="1" applyAlignment="1">
      <alignment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166" fontId="6" fillId="0" borderId="1" xfId="0" applyNumberFormat="1" applyFont="1" applyBorder="1" applyAlignment="1" applyProtection="1">
      <alignment horizontal="right" vertical="top" wrapText="1"/>
    </xf>
    <xf numFmtId="166" fontId="7" fillId="0" borderId="1" xfId="0" applyNumberFormat="1" applyFont="1" applyBorder="1" applyAlignment="1" applyProtection="1">
      <alignment horizontal="right" vertical="top" wrapText="1"/>
    </xf>
    <xf numFmtId="0" fontId="0" fillId="2" borderId="0" xfId="0" applyFill="1"/>
    <xf numFmtId="49" fontId="10" fillId="0" borderId="1" xfId="0" applyNumberFormat="1" applyFont="1" applyBorder="1" applyAlignment="1" applyProtection="1">
      <alignment horizontal="left" vertical="top" wrapText="1"/>
    </xf>
    <xf numFmtId="0" fontId="11" fillId="0" borderId="0" xfId="0" applyFont="1"/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6" fontId="9" fillId="0" borderId="1" xfId="0" applyNumberFormat="1" applyFont="1" applyBorder="1" applyAlignment="1" applyProtection="1">
      <alignment horizontal="right" vertical="top" wrapText="1"/>
    </xf>
    <xf numFmtId="2" fontId="9" fillId="0" borderId="1" xfId="0" applyNumberFormat="1" applyFont="1" applyBorder="1" applyAlignment="1" applyProtection="1">
      <alignment horizontal="right" vertical="top" wrapText="1"/>
    </xf>
    <xf numFmtId="165" fontId="3" fillId="0" borderId="1" xfId="0" applyNumberFormat="1" applyFont="1" applyBorder="1" applyAlignment="1" applyProtection="1">
      <alignment horizontal="right" vertical="top" wrapText="1"/>
    </xf>
    <xf numFmtId="167" fontId="9" fillId="0" borderId="1" xfId="0" applyNumberFormat="1" applyFont="1" applyBorder="1" applyAlignment="1" applyProtection="1">
      <alignment horizontal="left" vertical="top" wrapText="1"/>
    </xf>
    <xf numFmtId="167" fontId="9" fillId="0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0" applyNumberFormat="1" applyFont="1" applyFill="1" applyBorder="1" applyAlignment="1" applyProtection="1">
      <alignment horizontal="right" vertical="top" wrapText="1"/>
    </xf>
    <xf numFmtId="168" fontId="9" fillId="0" borderId="1" xfId="0" applyNumberFormat="1" applyFont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0" fontId="3" fillId="0" borderId="1" xfId="2" applyNumberFormat="1" applyFont="1" applyBorder="1" applyAlignment="1" applyProtection="1">
      <alignment horizontal="center" vertical="top" wrapText="1"/>
    </xf>
    <xf numFmtId="169" fontId="3" fillId="0" borderId="1" xfId="2" applyNumberFormat="1" applyFont="1" applyBorder="1" applyAlignment="1" applyProtection="1">
      <alignment vertical="top" wrapText="1"/>
    </xf>
    <xf numFmtId="168" fontId="3" fillId="0" borderId="1" xfId="3" applyNumberFormat="1" applyFont="1" applyBorder="1" applyAlignment="1" applyProtection="1">
      <alignment horizontal="righ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0" fontId="9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 vertical="center"/>
    </xf>
    <xf numFmtId="2" fontId="4" fillId="0" borderId="0" xfId="0" applyNumberFormat="1" applyFont="1" applyBorder="1" applyAlignment="1" applyProtection="1">
      <alignment horizont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41"/>
  <sheetViews>
    <sheetView tabSelected="1" topLeftCell="A5" zoomScaleNormal="100" workbookViewId="0">
      <selection activeCell="I11" sqref="I11"/>
    </sheetView>
  </sheetViews>
  <sheetFormatPr defaultColWidth="9.140625" defaultRowHeight="12.75" customHeight="1" x14ac:dyDescent="0.2"/>
  <cols>
    <col min="1" max="1" width="58" style="1" customWidth="1"/>
    <col min="2" max="3" width="10.7109375" style="1" customWidth="1"/>
    <col min="4" max="4" width="16.5703125" style="1" customWidth="1"/>
    <col min="5" max="5" width="7.7109375" style="1" customWidth="1"/>
    <col min="6" max="6" width="15.7109375" style="1" customWidth="1"/>
    <col min="7" max="7" width="14.42578125" style="1" customWidth="1"/>
    <col min="8" max="16384" width="9.140625" style="1"/>
  </cols>
  <sheetData>
    <row r="2" spans="1:7" s="6" customFormat="1" x14ac:dyDescent="0.2">
      <c r="A2" s="74" t="s">
        <v>12</v>
      </c>
      <c r="B2" s="74"/>
      <c r="C2" s="74"/>
      <c r="D2" s="74"/>
      <c r="E2" s="74"/>
      <c r="F2" s="74"/>
      <c r="G2" s="74"/>
    </row>
    <row r="3" spans="1:7" s="6" customFormat="1" x14ac:dyDescent="0.2">
      <c r="A3" s="74" t="s">
        <v>11</v>
      </c>
      <c r="B3" s="74"/>
      <c r="C3" s="74"/>
      <c r="D3" s="74"/>
      <c r="E3" s="74"/>
      <c r="F3" s="74"/>
      <c r="G3" s="74"/>
    </row>
    <row r="4" spans="1:7" s="6" customFormat="1" ht="12.75" customHeight="1" x14ac:dyDescent="0.2">
      <c r="A4" s="75" t="s">
        <v>347</v>
      </c>
      <c r="B4" s="75"/>
      <c r="C4" s="75"/>
      <c r="D4" s="75"/>
      <c r="E4" s="75"/>
      <c r="F4" s="75"/>
      <c r="G4" s="75"/>
    </row>
    <row r="5" spans="1:7" s="6" customFormat="1" ht="12.75" customHeight="1" x14ac:dyDescent="0.2">
      <c r="A5" s="75" t="s">
        <v>348</v>
      </c>
      <c r="B5" s="75"/>
      <c r="C5" s="75"/>
      <c r="D5" s="75"/>
      <c r="E5" s="75"/>
      <c r="F5" s="75"/>
      <c r="G5" s="75"/>
    </row>
    <row r="6" spans="1:7" s="6" customFormat="1" ht="19.899999999999999" customHeight="1" x14ac:dyDescent="0.2">
      <c r="A6" s="76" t="s">
        <v>15</v>
      </c>
      <c r="B6" s="76"/>
      <c r="C6" s="76"/>
      <c r="D6" s="76"/>
      <c r="E6" s="76"/>
      <c r="F6" s="76"/>
      <c r="G6" s="76"/>
    </row>
    <row r="7" spans="1:7" s="6" customFormat="1" x14ac:dyDescent="0.2">
      <c r="A7" s="76" t="s">
        <v>16</v>
      </c>
      <c r="B7" s="76"/>
      <c r="C7" s="76"/>
      <c r="D7" s="76"/>
      <c r="E7" s="76"/>
      <c r="F7" s="76"/>
      <c r="G7" s="76"/>
    </row>
    <row r="8" spans="1:7" s="6" customFormat="1" x14ac:dyDescent="0.2">
      <c r="A8" s="5"/>
      <c r="B8" s="7"/>
      <c r="C8" s="7"/>
      <c r="D8" s="7"/>
      <c r="E8" s="7"/>
      <c r="F8" s="7"/>
    </row>
    <row r="9" spans="1:7" s="6" customFormat="1" ht="38.25" customHeight="1" x14ac:dyDescent="0.3">
      <c r="A9" s="77" t="s">
        <v>17</v>
      </c>
      <c r="B9" s="77"/>
      <c r="C9" s="77"/>
      <c r="D9" s="77"/>
      <c r="E9" s="77"/>
      <c r="F9" s="77"/>
      <c r="G9" s="77"/>
    </row>
    <row r="10" spans="1:7" s="6" customFormat="1" ht="13.5" customHeight="1" x14ac:dyDescent="0.2">
      <c r="A10" s="8"/>
      <c r="B10" s="8"/>
      <c r="C10" s="8"/>
      <c r="D10" s="8"/>
      <c r="E10" s="8"/>
      <c r="F10" s="8"/>
    </row>
    <row r="11" spans="1:7" s="6" customFormat="1" ht="17.25" customHeight="1" x14ac:dyDescent="0.2">
      <c r="A11" s="9"/>
      <c r="B11" s="9"/>
      <c r="C11" s="9"/>
      <c r="D11" s="9"/>
      <c r="E11" s="9"/>
      <c r="F11" s="9"/>
    </row>
    <row r="12" spans="1:7" x14ac:dyDescent="0.2">
      <c r="A12" s="72" t="s">
        <v>10</v>
      </c>
      <c r="B12" s="72"/>
      <c r="C12" s="72"/>
      <c r="D12" s="72"/>
      <c r="E12" s="72"/>
      <c r="F12" s="72" t="s">
        <v>14</v>
      </c>
      <c r="G12" s="72" t="s">
        <v>18</v>
      </c>
    </row>
    <row r="13" spans="1:7" x14ac:dyDescent="0.2">
      <c r="A13" s="73"/>
      <c r="B13" s="4" t="s">
        <v>3</v>
      </c>
      <c r="C13" s="4" t="s">
        <v>5</v>
      </c>
      <c r="D13" s="4" t="s">
        <v>7</v>
      </c>
      <c r="E13" s="4" t="s">
        <v>8</v>
      </c>
      <c r="F13" s="73"/>
      <c r="G13" s="73"/>
    </row>
    <row r="14" spans="1:7" x14ac:dyDescent="0.2">
      <c r="A14" s="2" t="s">
        <v>1</v>
      </c>
      <c r="B14" s="2" t="s">
        <v>4</v>
      </c>
      <c r="C14" s="2" t="s">
        <v>6</v>
      </c>
      <c r="D14" s="2" t="s">
        <v>0</v>
      </c>
      <c r="E14" s="2" t="s">
        <v>9</v>
      </c>
      <c r="F14" s="3" t="s">
        <v>2</v>
      </c>
      <c r="G14" s="3" t="s">
        <v>13</v>
      </c>
    </row>
    <row r="15" spans="1:7" customFormat="1" ht="12.75" customHeight="1" x14ac:dyDescent="0.2">
      <c r="A15" s="48" t="s">
        <v>19</v>
      </c>
      <c r="B15" s="38" t="s">
        <v>20</v>
      </c>
      <c r="C15" s="38"/>
      <c r="D15" s="38"/>
      <c r="E15" s="38"/>
      <c r="F15" s="49">
        <f t="shared" ref="F15:G15" si="0">F16+F20+F29+F41+F54+F57</f>
        <v>87861.991999999998</v>
      </c>
      <c r="G15" s="49">
        <f t="shared" si="0"/>
        <v>95871.59199999999</v>
      </c>
    </row>
    <row r="16" spans="1:7" customFormat="1" ht="24.75" customHeight="1" x14ac:dyDescent="0.2">
      <c r="A16" s="48" t="s">
        <v>21</v>
      </c>
      <c r="B16" s="38" t="s">
        <v>20</v>
      </c>
      <c r="C16" s="38" t="s">
        <v>22</v>
      </c>
      <c r="D16" s="38"/>
      <c r="E16" s="38"/>
      <c r="F16" s="39">
        <f t="shared" ref="F16:G16" si="1">F17</f>
        <v>2700</v>
      </c>
      <c r="G16" s="39">
        <f t="shared" si="1"/>
        <v>2700</v>
      </c>
    </row>
    <row r="17" spans="1:7" customFormat="1" ht="12.75" customHeight="1" x14ac:dyDescent="0.2">
      <c r="A17" s="48" t="s">
        <v>23</v>
      </c>
      <c r="B17" s="38" t="s">
        <v>20</v>
      </c>
      <c r="C17" s="38" t="s">
        <v>22</v>
      </c>
      <c r="D17" s="38" t="s">
        <v>24</v>
      </c>
      <c r="E17" s="38"/>
      <c r="F17" s="39">
        <f t="shared" ref="F17:G17" si="2">F18+F19</f>
        <v>2700</v>
      </c>
      <c r="G17" s="39">
        <f t="shared" si="2"/>
        <v>2700</v>
      </c>
    </row>
    <row r="18" spans="1:7" customFormat="1" ht="12.75" customHeight="1" x14ac:dyDescent="0.2">
      <c r="A18" s="50" t="s">
        <v>25</v>
      </c>
      <c r="B18" s="40" t="s">
        <v>20</v>
      </c>
      <c r="C18" s="40" t="s">
        <v>22</v>
      </c>
      <c r="D18" s="40" t="s">
        <v>24</v>
      </c>
      <c r="E18" s="40" t="s">
        <v>26</v>
      </c>
      <c r="F18" s="41">
        <v>2100</v>
      </c>
      <c r="G18" s="41">
        <v>2100</v>
      </c>
    </row>
    <row r="19" spans="1:7" customFormat="1" ht="24.75" customHeight="1" x14ac:dyDescent="0.2">
      <c r="A19" s="50" t="s">
        <v>27</v>
      </c>
      <c r="B19" s="40" t="s">
        <v>20</v>
      </c>
      <c r="C19" s="40" t="s">
        <v>22</v>
      </c>
      <c r="D19" s="40" t="s">
        <v>24</v>
      </c>
      <c r="E19" s="40" t="s">
        <v>28</v>
      </c>
      <c r="F19" s="41">
        <v>600</v>
      </c>
      <c r="G19" s="41">
        <v>600</v>
      </c>
    </row>
    <row r="20" spans="1:7" customFormat="1" ht="12.75" customHeight="1" x14ac:dyDescent="0.2">
      <c r="A20" s="48" t="s">
        <v>29</v>
      </c>
      <c r="B20" s="38" t="s">
        <v>20</v>
      </c>
      <c r="C20" s="38" t="s">
        <v>30</v>
      </c>
      <c r="D20" s="38"/>
      <c r="E20" s="38"/>
      <c r="F20" s="39">
        <f t="shared" ref="F20:G20" si="3">F21+F26</f>
        <v>6005.1</v>
      </c>
      <c r="G20" s="39">
        <f t="shared" si="3"/>
        <v>6005.1</v>
      </c>
    </row>
    <row r="21" spans="1:7" customFormat="1" ht="24.75" customHeight="1" x14ac:dyDescent="0.2">
      <c r="A21" s="48" t="s">
        <v>31</v>
      </c>
      <c r="B21" s="38" t="s">
        <v>20</v>
      </c>
      <c r="C21" s="38" t="s">
        <v>30</v>
      </c>
      <c r="D21" s="38" t="s">
        <v>32</v>
      </c>
      <c r="E21" s="38"/>
      <c r="F21" s="39">
        <f t="shared" ref="F21:G21" si="4">F22+F23+F24+F25</f>
        <v>4105.1000000000004</v>
      </c>
      <c r="G21" s="39">
        <f t="shared" si="4"/>
        <v>4105.1000000000004</v>
      </c>
    </row>
    <row r="22" spans="1:7" customFormat="1" ht="12.75" customHeight="1" x14ac:dyDescent="0.2">
      <c r="A22" s="50" t="s">
        <v>25</v>
      </c>
      <c r="B22" s="40" t="s">
        <v>20</v>
      </c>
      <c r="C22" s="40" t="s">
        <v>30</v>
      </c>
      <c r="D22" s="40" t="s">
        <v>32</v>
      </c>
      <c r="E22" s="40" t="s">
        <v>26</v>
      </c>
      <c r="F22" s="41">
        <v>3050</v>
      </c>
      <c r="G22" s="41">
        <v>3050</v>
      </c>
    </row>
    <row r="23" spans="1:7" customFormat="1" ht="38.25" customHeight="1" x14ac:dyDescent="0.2">
      <c r="A23" s="50" t="s">
        <v>27</v>
      </c>
      <c r="B23" s="40" t="s">
        <v>20</v>
      </c>
      <c r="C23" s="40" t="s">
        <v>30</v>
      </c>
      <c r="D23" s="40" t="s">
        <v>32</v>
      </c>
      <c r="E23" s="40" t="s">
        <v>28</v>
      </c>
      <c r="F23" s="41">
        <v>900</v>
      </c>
      <c r="G23" s="41">
        <v>900</v>
      </c>
    </row>
    <row r="24" spans="1:7" customFormat="1" ht="12.75" customHeight="1" x14ac:dyDescent="0.2">
      <c r="A24" s="50" t="s">
        <v>33</v>
      </c>
      <c r="B24" s="40" t="s">
        <v>20</v>
      </c>
      <c r="C24" s="40" t="s">
        <v>30</v>
      </c>
      <c r="D24" s="40" t="s">
        <v>32</v>
      </c>
      <c r="E24" s="40" t="s">
        <v>34</v>
      </c>
      <c r="F24" s="41">
        <v>127.9</v>
      </c>
      <c r="G24" s="41">
        <v>127.9</v>
      </c>
    </row>
    <row r="25" spans="1:7" customFormat="1" ht="12.75" customHeight="1" x14ac:dyDescent="0.2">
      <c r="A25" s="50" t="s">
        <v>35</v>
      </c>
      <c r="B25" s="40" t="s">
        <v>20</v>
      </c>
      <c r="C25" s="40" t="s">
        <v>30</v>
      </c>
      <c r="D25" s="40" t="s">
        <v>32</v>
      </c>
      <c r="E25" s="40" t="s">
        <v>36</v>
      </c>
      <c r="F25" s="41">
        <v>27.2</v>
      </c>
      <c r="G25" s="41">
        <v>27.2</v>
      </c>
    </row>
    <row r="26" spans="1:7" customFormat="1" ht="33" customHeight="1" x14ac:dyDescent="0.2">
      <c r="A26" s="48" t="s">
        <v>37</v>
      </c>
      <c r="B26" s="38" t="s">
        <v>20</v>
      </c>
      <c r="C26" s="38" t="s">
        <v>30</v>
      </c>
      <c r="D26" s="38" t="s">
        <v>38</v>
      </c>
      <c r="E26" s="38"/>
      <c r="F26" s="39">
        <f t="shared" ref="F26:G26" si="5">F27+F28</f>
        <v>1900</v>
      </c>
      <c r="G26" s="39">
        <f t="shared" si="5"/>
        <v>1900</v>
      </c>
    </row>
    <row r="27" spans="1:7" customFormat="1" ht="12.75" customHeight="1" x14ac:dyDescent="0.2">
      <c r="A27" s="50" t="s">
        <v>25</v>
      </c>
      <c r="B27" s="40" t="s">
        <v>20</v>
      </c>
      <c r="C27" s="40" t="s">
        <v>30</v>
      </c>
      <c r="D27" s="40" t="s">
        <v>38</v>
      </c>
      <c r="E27" s="40" t="s">
        <v>26</v>
      </c>
      <c r="F27" s="41">
        <v>1500</v>
      </c>
      <c r="G27" s="41">
        <v>1500</v>
      </c>
    </row>
    <row r="28" spans="1:7" customFormat="1" ht="40.5" customHeight="1" x14ac:dyDescent="0.2">
      <c r="A28" s="50" t="s">
        <v>27</v>
      </c>
      <c r="B28" s="40" t="s">
        <v>20</v>
      </c>
      <c r="C28" s="40" t="s">
        <v>30</v>
      </c>
      <c r="D28" s="40" t="s">
        <v>38</v>
      </c>
      <c r="E28" s="40" t="s">
        <v>28</v>
      </c>
      <c r="F28" s="41">
        <v>400</v>
      </c>
      <c r="G28" s="41">
        <v>400</v>
      </c>
    </row>
    <row r="29" spans="1:7" customFormat="1" ht="40.5" x14ac:dyDescent="0.2">
      <c r="A29" s="10" t="s">
        <v>39</v>
      </c>
      <c r="B29" s="11" t="s">
        <v>20</v>
      </c>
      <c r="C29" s="11" t="s">
        <v>40</v>
      </c>
      <c r="D29" s="11"/>
      <c r="E29" s="11"/>
      <c r="F29" s="12">
        <f>F30+F36+F39</f>
        <v>30200.7</v>
      </c>
      <c r="G29" s="12">
        <f>G30+G36+G39</f>
        <v>34200.699999999997</v>
      </c>
    </row>
    <row r="30" spans="1:7" customFormat="1" ht="27" x14ac:dyDescent="0.2">
      <c r="A30" s="10" t="s">
        <v>31</v>
      </c>
      <c r="B30" s="11" t="s">
        <v>20</v>
      </c>
      <c r="C30" s="11" t="s">
        <v>40</v>
      </c>
      <c r="D30" s="11" t="s">
        <v>32</v>
      </c>
      <c r="E30" s="11"/>
      <c r="F30" s="12">
        <f t="shared" ref="F30:G30" si="6">F31+F32+F33+F34+F35</f>
        <v>27417.8</v>
      </c>
      <c r="G30" s="12">
        <f t="shared" si="6"/>
        <v>31417.8</v>
      </c>
    </row>
    <row r="31" spans="1:7" customFormat="1" x14ac:dyDescent="0.2">
      <c r="A31" s="13" t="s">
        <v>25</v>
      </c>
      <c r="B31" s="14" t="s">
        <v>20</v>
      </c>
      <c r="C31" s="14" t="s">
        <v>40</v>
      </c>
      <c r="D31" s="14" t="s">
        <v>32</v>
      </c>
      <c r="E31" s="14" t="s">
        <v>26</v>
      </c>
      <c r="F31" s="15">
        <v>20604.3</v>
      </c>
      <c r="G31" s="15">
        <v>23604.3</v>
      </c>
    </row>
    <row r="32" spans="1:7" customFormat="1" ht="25.5" x14ac:dyDescent="0.2">
      <c r="A32" s="13" t="s">
        <v>41</v>
      </c>
      <c r="B32" s="14" t="s">
        <v>20</v>
      </c>
      <c r="C32" s="14" t="s">
        <v>40</v>
      </c>
      <c r="D32" s="14" t="s">
        <v>32</v>
      </c>
      <c r="E32" s="14" t="s">
        <v>42</v>
      </c>
      <c r="F32" s="15">
        <v>20</v>
      </c>
      <c r="G32" s="15">
        <v>20</v>
      </c>
    </row>
    <row r="33" spans="1:7" customFormat="1" ht="38.25" x14ac:dyDescent="0.2">
      <c r="A33" s="13" t="s">
        <v>27</v>
      </c>
      <c r="B33" s="14" t="s">
        <v>20</v>
      </c>
      <c r="C33" s="14" t="s">
        <v>40</v>
      </c>
      <c r="D33" s="14" t="s">
        <v>32</v>
      </c>
      <c r="E33" s="14" t="s">
        <v>28</v>
      </c>
      <c r="F33" s="15">
        <v>6128.5</v>
      </c>
      <c r="G33" s="15">
        <v>7128.5</v>
      </c>
    </row>
    <row r="34" spans="1:7" customFormat="1" x14ac:dyDescent="0.2">
      <c r="A34" s="13" t="s">
        <v>33</v>
      </c>
      <c r="B34" s="14" t="s">
        <v>20</v>
      </c>
      <c r="C34" s="14" t="s">
        <v>40</v>
      </c>
      <c r="D34" s="14" t="s">
        <v>32</v>
      </c>
      <c r="E34" s="14" t="s">
        <v>34</v>
      </c>
      <c r="F34" s="15">
        <v>625</v>
      </c>
      <c r="G34" s="15">
        <v>625</v>
      </c>
    </row>
    <row r="35" spans="1:7" customFormat="1" ht="25.5" x14ac:dyDescent="0.2">
      <c r="A35" s="13" t="s">
        <v>43</v>
      </c>
      <c r="B35" s="14" t="s">
        <v>20</v>
      </c>
      <c r="C35" s="14" t="s">
        <v>40</v>
      </c>
      <c r="D35" s="14" t="s">
        <v>32</v>
      </c>
      <c r="E35" s="14" t="s">
        <v>44</v>
      </c>
      <c r="F35" s="15">
        <v>40</v>
      </c>
      <c r="G35" s="15">
        <v>40</v>
      </c>
    </row>
    <row r="36" spans="1:7" customFormat="1" ht="13.5" x14ac:dyDescent="0.2">
      <c r="A36" s="10" t="s">
        <v>45</v>
      </c>
      <c r="B36" s="11" t="s">
        <v>20</v>
      </c>
      <c r="C36" s="11" t="s">
        <v>40</v>
      </c>
      <c r="D36" s="11" t="s">
        <v>46</v>
      </c>
      <c r="E36" s="11"/>
      <c r="F36" s="12">
        <f t="shared" ref="F36:G36" si="7">F37+F38</f>
        <v>1832.1999999999998</v>
      </c>
      <c r="G36" s="12">
        <f t="shared" si="7"/>
        <v>1832.1999999999998</v>
      </c>
    </row>
    <row r="37" spans="1:7" customFormat="1" x14ac:dyDescent="0.2">
      <c r="A37" s="13" t="s">
        <v>25</v>
      </c>
      <c r="B37" s="14" t="s">
        <v>20</v>
      </c>
      <c r="C37" s="14" t="s">
        <v>40</v>
      </c>
      <c r="D37" s="14" t="s">
        <v>46</v>
      </c>
      <c r="E37" s="14" t="s">
        <v>26</v>
      </c>
      <c r="F37" s="15">
        <v>1407.8</v>
      </c>
      <c r="G37" s="15">
        <v>1407.8</v>
      </c>
    </row>
    <row r="38" spans="1:7" customFormat="1" ht="38.25" x14ac:dyDescent="0.2">
      <c r="A38" s="13" t="s">
        <v>27</v>
      </c>
      <c r="B38" s="14" t="s">
        <v>20</v>
      </c>
      <c r="C38" s="14" t="s">
        <v>40</v>
      </c>
      <c r="D38" s="14" t="s">
        <v>46</v>
      </c>
      <c r="E38" s="14" t="s">
        <v>28</v>
      </c>
      <c r="F38" s="15">
        <v>424.4</v>
      </c>
      <c r="G38" s="15">
        <v>424.4</v>
      </c>
    </row>
    <row r="39" spans="1:7" customFormat="1" ht="54" x14ac:dyDescent="0.2">
      <c r="A39" s="10" t="s">
        <v>47</v>
      </c>
      <c r="B39" s="11" t="s">
        <v>20</v>
      </c>
      <c r="C39" s="11" t="s">
        <v>40</v>
      </c>
      <c r="D39" s="11" t="s">
        <v>48</v>
      </c>
      <c r="E39" s="11"/>
      <c r="F39" s="12">
        <f t="shared" ref="F39:G39" si="8">F40</f>
        <v>950.7</v>
      </c>
      <c r="G39" s="12">
        <f t="shared" si="8"/>
        <v>950.7</v>
      </c>
    </row>
    <row r="40" spans="1:7" customFormat="1" x14ac:dyDescent="0.2">
      <c r="A40" s="13" t="s">
        <v>33</v>
      </c>
      <c r="B40" s="14" t="s">
        <v>20</v>
      </c>
      <c r="C40" s="14" t="s">
        <v>40</v>
      </c>
      <c r="D40" s="14" t="s">
        <v>48</v>
      </c>
      <c r="E40" s="14" t="s">
        <v>34</v>
      </c>
      <c r="F40" s="15">
        <v>950.7</v>
      </c>
      <c r="G40" s="15">
        <v>950.7</v>
      </c>
    </row>
    <row r="41" spans="1:7" customFormat="1" ht="12.75" customHeight="1" x14ac:dyDescent="0.2">
      <c r="A41" s="48" t="s">
        <v>49</v>
      </c>
      <c r="B41" s="38" t="s">
        <v>20</v>
      </c>
      <c r="C41" s="38" t="s">
        <v>50</v>
      </c>
      <c r="D41" s="38"/>
      <c r="E41" s="38"/>
      <c r="F41" s="51">
        <f t="shared" ref="F41:G41" si="9">F42+F45+F49</f>
        <v>13751.744999999999</v>
      </c>
      <c r="G41" s="51">
        <f t="shared" si="9"/>
        <v>13751.744999999999</v>
      </c>
    </row>
    <row r="42" spans="1:7" customFormat="1" ht="12.75" customHeight="1" x14ac:dyDescent="0.2">
      <c r="A42" s="48" t="s">
        <v>51</v>
      </c>
      <c r="B42" s="38" t="s">
        <v>20</v>
      </c>
      <c r="C42" s="38" t="s">
        <v>50</v>
      </c>
      <c r="D42" s="38" t="s">
        <v>52</v>
      </c>
      <c r="E42" s="38"/>
      <c r="F42" s="52">
        <f t="shared" ref="F42:G42" si="10">F43+F44</f>
        <v>1700</v>
      </c>
      <c r="G42" s="52">
        <f t="shared" si="10"/>
        <v>1700</v>
      </c>
    </row>
    <row r="43" spans="1:7" customFormat="1" ht="12.75" customHeight="1" x14ac:dyDescent="0.2">
      <c r="A43" s="50" t="s">
        <v>25</v>
      </c>
      <c r="B43" s="40" t="s">
        <v>20</v>
      </c>
      <c r="C43" s="40" t="s">
        <v>50</v>
      </c>
      <c r="D43" s="40" t="s">
        <v>52</v>
      </c>
      <c r="E43" s="40" t="s">
        <v>26</v>
      </c>
      <c r="F43" s="41">
        <v>1300</v>
      </c>
      <c r="G43" s="41">
        <v>1300</v>
      </c>
    </row>
    <row r="44" spans="1:7" customFormat="1" ht="41.25" customHeight="1" x14ac:dyDescent="0.2">
      <c r="A44" s="50" t="s">
        <v>27</v>
      </c>
      <c r="B44" s="40" t="s">
        <v>20</v>
      </c>
      <c r="C44" s="40" t="s">
        <v>50</v>
      </c>
      <c r="D44" s="40" t="s">
        <v>52</v>
      </c>
      <c r="E44" s="40" t="s">
        <v>28</v>
      </c>
      <c r="F44" s="41">
        <v>400</v>
      </c>
      <c r="G44" s="41">
        <v>400</v>
      </c>
    </row>
    <row r="45" spans="1:7" customFormat="1" ht="12.75" customHeight="1" x14ac:dyDescent="0.2">
      <c r="A45" s="48" t="s">
        <v>53</v>
      </c>
      <c r="B45" s="38" t="s">
        <v>20</v>
      </c>
      <c r="C45" s="38" t="s">
        <v>50</v>
      </c>
      <c r="D45" s="38" t="s">
        <v>54</v>
      </c>
      <c r="E45" s="38"/>
      <c r="F45" s="49">
        <f>F46+F47+F48</f>
        <v>3.2450000000000001</v>
      </c>
      <c r="G45" s="49">
        <f>G46+G47+G48</f>
        <v>3.2450000000000001</v>
      </c>
    </row>
    <row r="46" spans="1:7" customFormat="1" ht="12.75" customHeight="1" x14ac:dyDescent="0.2">
      <c r="A46" s="50" t="s">
        <v>25</v>
      </c>
      <c r="B46" s="40" t="s">
        <v>20</v>
      </c>
      <c r="C46" s="40" t="s">
        <v>50</v>
      </c>
      <c r="D46" s="40" t="s">
        <v>54</v>
      </c>
      <c r="E46" s="40" t="s">
        <v>26</v>
      </c>
      <c r="F46" s="53">
        <v>2.4950000000000001</v>
      </c>
      <c r="G46" s="53">
        <v>2.4950000000000001</v>
      </c>
    </row>
    <row r="47" spans="1:7" customFormat="1" ht="43.5" customHeight="1" x14ac:dyDescent="0.2">
      <c r="A47" s="50" t="s">
        <v>27</v>
      </c>
      <c r="B47" s="40" t="s">
        <v>20</v>
      </c>
      <c r="C47" s="40" t="s">
        <v>50</v>
      </c>
      <c r="D47" s="40" t="s">
        <v>54</v>
      </c>
      <c r="E47" s="40" t="s">
        <v>28</v>
      </c>
      <c r="F47" s="53">
        <v>0.45500000000000002</v>
      </c>
      <c r="G47" s="53">
        <v>0.45500000000000002</v>
      </c>
    </row>
    <row r="48" spans="1:7" customFormat="1" x14ac:dyDescent="0.2">
      <c r="A48" s="50" t="s">
        <v>33</v>
      </c>
      <c r="B48" s="40" t="s">
        <v>20</v>
      </c>
      <c r="C48" s="40" t="s">
        <v>50</v>
      </c>
      <c r="D48" s="40" t="s">
        <v>54</v>
      </c>
      <c r="E48" s="40" t="s">
        <v>34</v>
      </c>
      <c r="F48" s="53">
        <v>0.29499999999999998</v>
      </c>
      <c r="G48" s="53">
        <v>0.29499999999999998</v>
      </c>
    </row>
    <row r="49" spans="1:7" customFormat="1" ht="54" x14ac:dyDescent="0.2">
      <c r="A49" s="48" t="s">
        <v>55</v>
      </c>
      <c r="B49" s="38" t="s">
        <v>20</v>
      </c>
      <c r="C49" s="38" t="s">
        <v>50</v>
      </c>
      <c r="D49" s="38" t="s">
        <v>56</v>
      </c>
      <c r="E49" s="38"/>
      <c r="F49" s="39">
        <f>F50+F51+F52+F53</f>
        <v>12048.5</v>
      </c>
      <c r="G49" s="39">
        <f>G50+G51+G52+G53</f>
        <v>12048.5</v>
      </c>
    </row>
    <row r="50" spans="1:7" customFormat="1" x14ac:dyDescent="0.2">
      <c r="A50" s="50" t="s">
        <v>25</v>
      </c>
      <c r="B50" s="40" t="s">
        <v>20</v>
      </c>
      <c r="C50" s="40" t="s">
        <v>50</v>
      </c>
      <c r="D50" s="40" t="s">
        <v>56</v>
      </c>
      <c r="E50" s="40" t="s">
        <v>26</v>
      </c>
      <c r="F50" s="41">
        <v>8755.64</v>
      </c>
      <c r="G50" s="41">
        <v>8755.64</v>
      </c>
    </row>
    <row r="51" spans="1:7" customFormat="1" ht="38.25" x14ac:dyDescent="0.2">
      <c r="A51" s="50" t="s">
        <v>27</v>
      </c>
      <c r="B51" s="40" t="s">
        <v>20</v>
      </c>
      <c r="C51" s="40" t="s">
        <v>50</v>
      </c>
      <c r="D51" s="40" t="s">
        <v>56</v>
      </c>
      <c r="E51" s="40" t="s">
        <v>28</v>
      </c>
      <c r="F51" s="41">
        <v>2631.26</v>
      </c>
      <c r="G51" s="41">
        <v>2631.26</v>
      </c>
    </row>
    <row r="52" spans="1:7" customFormat="1" x14ac:dyDescent="0.2">
      <c r="A52" s="50" t="s">
        <v>33</v>
      </c>
      <c r="B52" s="40" t="s">
        <v>20</v>
      </c>
      <c r="C52" s="40" t="s">
        <v>50</v>
      </c>
      <c r="D52" s="40" t="s">
        <v>56</v>
      </c>
      <c r="E52" s="40" t="s">
        <v>34</v>
      </c>
      <c r="F52" s="41">
        <v>658.6</v>
      </c>
      <c r="G52" s="41">
        <v>658.6</v>
      </c>
    </row>
    <row r="53" spans="1:7" customFormat="1" x14ac:dyDescent="0.2">
      <c r="A53" s="50" t="s">
        <v>35</v>
      </c>
      <c r="B53" s="40" t="s">
        <v>20</v>
      </c>
      <c r="C53" s="40" t="s">
        <v>50</v>
      </c>
      <c r="D53" s="40" t="s">
        <v>56</v>
      </c>
      <c r="E53" s="40" t="s">
        <v>36</v>
      </c>
      <c r="F53" s="41">
        <v>3</v>
      </c>
      <c r="G53" s="41">
        <v>3</v>
      </c>
    </row>
    <row r="54" spans="1:7" customFormat="1" ht="13.5" x14ac:dyDescent="0.2">
      <c r="A54" s="10" t="s">
        <v>57</v>
      </c>
      <c r="B54" s="11" t="s">
        <v>20</v>
      </c>
      <c r="C54" s="11" t="s">
        <v>58</v>
      </c>
      <c r="D54" s="11"/>
      <c r="E54" s="11"/>
      <c r="F54" s="12">
        <f t="shared" ref="F54:G55" si="11">F55</f>
        <v>150</v>
      </c>
      <c r="G54" s="12">
        <f t="shared" si="11"/>
        <v>150</v>
      </c>
    </row>
    <row r="55" spans="1:7" customFormat="1" ht="13.5" x14ac:dyDescent="0.2">
      <c r="A55" s="10" t="s">
        <v>59</v>
      </c>
      <c r="B55" s="11" t="s">
        <v>20</v>
      </c>
      <c r="C55" s="11" t="s">
        <v>58</v>
      </c>
      <c r="D55" s="11" t="s">
        <v>60</v>
      </c>
      <c r="E55" s="11"/>
      <c r="F55" s="12">
        <f t="shared" si="11"/>
        <v>150</v>
      </c>
      <c r="G55" s="12">
        <f t="shared" si="11"/>
        <v>150</v>
      </c>
    </row>
    <row r="56" spans="1:7" customFormat="1" x14ac:dyDescent="0.2">
      <c r="A56" s="13" t="s">
        <v>61</v>
      </c>
      <c r="B56" s="14" t="s">
        <v>20</v>
      </c>
      <c r="C56" s="14" t="s">
        <v>58</v>
      </c>
      <c r="D56" s="14" t="s">
        <v>60</v>
      </c>
      <c r="E56" s="14" t="s">
        <v>62</v>
      </c>
      <c r="F56" s="15">
        <v>150</v>
      </c>
      <c r="G56" s="15">
        <v>150</v>
      </c>
    </row>
    <row r="57" spans="1:7" customFormat="1" ht="12.75" customHeight="1" x14ac:dyDescent="0.2">
      <c r="A57" s="16" t="s">
        <v>63</v>
      </c>
      <c r="B57" s="17" t="s">
        <v>20</v>
      </c>
      <c r="C57" s="17" t="s">
        <v>64</v>
      </c>
      <c r="D57" s="17"/>
      <c r="E57" s="17"/>
      <c r="F57" s="18">
        <f t="shared" ref="F57:G57" si="12">F58+F60+F64+F67+F71+F76+F80+F82+F84+F86+F88</f>
        <v>35054.446999999993</v>
      </c>
      <c r="G57" s="18">
        <f t="shared" si="12"/>
        <v>39064.046999999991</v>
      </c>
    </row>
    <row r="58" spans="1:7" customFormat="1" ht="15" customHeight="1" x14ac:dyDescent="0.2">
      <c r="A58" s="16" t="s">
        <v>65</v>
      </c>
      <c r="B58" s="17" t="s">
        <v>20</v>
      </c>
      <c r="C58" s="17" t="s">
        <v>64</v>
      </c>
      <c r="D58" s="17" t="s">
        <v>66</v>
      </c>
      <c r="E58" s="17"/>
      <c r="F58" s="19">
        <f>F59</f>
        <v>24194.400000000001</v>
      </c>
      <c r="G58" s="19">
        <f>G59</f>
        <v>28191.4</v>
      </c>
    </row>
    <row r="59" spans="1:7" customFormat="1" ht="12.75" customHeight="1" x14ac:dyDescent="0.2">
      <c r="A59" s="20" t="s">
        <v>67</v>
      </c>
      <c r="B59" s="21" t="s">
        <v>20</v>
      </c>
      <c r="C59" s="21" t="s">
        <v>64</v>
      </c>
      <c r="D59" s="21" t="s">
        <v>66</v>
      </c>
      <c r="E59" s="21" t="s">
        <v>68</v>
      </c>
      <c r="F59" s="22">
        <v>24194.400000000001</v>
      </c>
      <c r="G59" s="22">
        <v>28191.4</v>
      </c>
    </row>
    <row r="60" spans="1:7" customFormat="1" ht="27" x14ac:dyDescent="0.2">
      <c r="A60" s="16" t="s">
        <v>31</v>
      </c>
      <c r="B60" s="17" t="s">
        <v>20</v>
      </c>
      <c r="C60" s="17" t="s">
        <v>64</v>
      </c>
      <c r="D60" s="17" t="s">
        <v>32</v>
      </c>
      <c r="E60" s="17"/>
      <c r="F60" s="19">
        <f>F61+F62+F63</f>
        <v>6180.2</v>
      </c>
      <c r="G60" s="19">
        <f>G61+G62+G63</f>
        <v>6180.2</v>
      </c>
    </row>
    <row r="61" spans="1:7" customFormat="1" x14ac:dyDescent="0.2">
      <c r="A61" s="20" t="s">
        <v>25</v>
      </c>
      <c r="B61" s="21" t="s">
        <v>20</v>
      </c>
      <c r="C61" s="21" t="s">
        <v>64</v>
      </c>
      <c r="D61" s="21" t="s">
        <v>32</v>
      </c>
      <c r="E61" s="21" t="s">
        <v>26</v>
      </c>
      <c r="F61" s="22">
        <v>4424.2</v>
      </c>
      <c r="G61" s="22">
        <v>4424.2</v>
      </c>
    </row>
    <row r="62" spans="1:7" customFormat="1" ht="38.25" x14ac:dyDescent="0.2">
      <c r="A62" s="20" t="s">
        <v>27</v>
      </c>
      <c r="B62" s="21" t="s">
        <v>20</v>
      </c>
      <c r="C62" s="21" t="s">
        <v>64</v>
      </c>
      <c r="D62" s="21" t="s">
        <v>32</v>
      </c>
      <c r="E62" s="21" t="s">
        <v>28</v>
      </c>
      <c r="F62" s="22">
        <v>1336</v>
      </c>
      <c r="G62" s="22">
        <v>1336</v>
      </c>
    </row>
    <row r="63" spans="1:7" customFormat="1" x14ac:dyDescent="0.2">
      <c r="A63" s="20" t="s">
        <v>33</v>
      </c>
      <c r="B63" s="21" t="s">
        <v>20</v>
      </c>
      <c r="C63" s="21" t="s">
        <v>64</v>
      </c>
      <c r="D63" s="21" t="s">
        <v>32</v>
      </c>
      <c r="E63" s="21" t="s">
        <v>34</v>
      </c>
      <c r="F63" s="22">
        <v>420</v>
      </c>
      <c r="G63" s="22">
        <v>420</v>
      </c>
    </row>
    <row r="64" spans="1:7" customFormat="1" ht="40.5" x14ac:dyDescent="0.2">
      <c r="A64" s="16" t="s">
        <v>69</v>
      </c>
      <c r="B64" s="17" t="s">
        <v>20</v>
      </c>
      <c r="C64" s="17" t="s">
        <v>64</v>
      </c>
      <c r="D64" s="17" t="s">
        <v>70</v>
      </c>
      <c r="E64" s="17"/>
      <c r="F64" s="19">
        <f t="shared" ref="F64:G64" si="13">F65+F66</f>
        <v>1314.9</v>
      </c>
      <c r="G64" s="19">
        <f t="shared" si="13"/>
        <v>1327.5</v>
      </c>
    </row>
    <row r="65" spans="1:7" customFormat="1" x14ac:dyDescent="0.2">
      <c r="A65" s="20" t="s">
        <v>25</v>
      </c>
      <c r="B65" s="21" t="s">
        <v>20</v>
      </c>
      <c r="C65" s="21" t="s">
        <v>64</v>
      </c>
      <c r="D65" s="21" t="s">
        <v>70</v>
      </c>
      <c r="E65" s="21" t="s">
        <v>26</v>
      </c>
      <c r="F65" s="23">
        <v>976.09979999999996</v>
      </c>
      <c r="G65" s="23">
        <v>983.14599999999996</v>
      </c>
    </row>
    <row r="66" spans="1:7" customFormat="1" ht="38.25" x14ac:dyDescent="0.2">
      <c r="A66" s="20" t="s">
        <v>27</v>
      </c>
      <c r="B66" s="21" t="s">
        <v>20</v>
      </c>
      <c r="C66" s="21" t="s">
        <v>64</v>
      </c>
      <c r="D66" s="21" t="s">
        <v>70</v>
      </c>
      <c r="E66" s="21" t="s">
        <v>28</v>
      </c>
      <c r="F66" s="23">
        <v>338.80020000000002</v>
      </c>
      <c r="G66" s="23">
        <v>344.35399999999998</v>
      </c>
    </row>
    <row r="67" spans="1:7" customFormat="1" ht="13.5" x14ac:dyDescent="0.2">
      <c r="A67" s="10" t="s">
        <v>71</v>
      </c>
      <c r="B67" s="11" t="s">
        <v>20</v>
      </c>
      <c r="C67" s="11" t="s">
        <v>64</v>
      </c>
      <c r="D67" s="11" t="s">
        <v>72</v>
      </c>
      <c r="E67" s="11"/>
      <c r="F67" s="12">
        <f t="shared" ref="F67" si="14">F68+F69+F70</f>
        <v>2010</v>
      </c>
      <c r="G67" s="12">
        <f>G68+G69+G70</f>
        <v>2010</v>
      </c>
    </row>
    <row r="68" spans="1:7" customFormat="1" x14ac:dyDescent="0.2">
      <c r="A68" s="13" t="s">
        <v>33</v>
      </c>
      <c r="B68" s="14" t="s">
        <v>20</v>
      </c>
      <c r="C68" s="14" t="s">
        <v>64</v>
      </c>
      <c r="D68" s="14" t="s">
        <v>72</v>
      </c>
      <c r="E68" s="14" t="s">
        <v>34</v>
      </c>
      <c r="F68" s="24">
        <v>1600</v>
      </c>
      <c r="G68" s="24">
        <v>1600</v>
      </c>
    </row>
    <row r="69" spans="1:7" customFormat="1" ht="25.5" x14ac:dyDescent="0.2">
      <c r="A69" s="13" t="s">
        <v>73</v>
      </c>
      <c r="B69" s="14" t="s">
        <v>20</v>
      </c>
      <c r="C69" s="14" t="s">
        <v>64</v>
      </c>
      <c r="D69" s="14" t="s">
        <v>72</v>
      </c>
      <c r="E69" s="14" t="s">
        <v>74</v>
      </c>
      <c r="F69" s="24">
        <v>400</v>
      </c>
      <c r="G69" s="24">
        <v>400</v>
      </c>
    </row>
    <row r="70" spans="1:7" customFormat="1" x14ac:dyDescent="0.2">
      <c r="A70" s="25" t="s">
        <v>35</v>
      </c>
      <c r="B70" s="26" t="s">
        <v>20</v>
      </c>
      <c r="C70" s="26" t="s">
        <v>64</v>
      </c>
      <c r="D70" s="26" t="s">
        <v>72</v>
      </c>
      <c r="E70" s="26" t="s">
        <v>36</v>
      </c>
      <c r="F70" s="24">
        <v>10</v>
      </c>
      <c r="G70" s="24">
        <v>10</v>
      </c>
    </row>
    <row r="71" spans="1:7" customFormat="1" ht="27" x14ac:dyDescent="0.2">
      <c r="A71" s="10" t="s">
        <v>75</v>
      </c>
      <c r="B71" s="11" t="s">
        <v>20</v>
      </c>
      <c r="C71" s="11" t="s">
        <v>64</v>
      </c>
      <c r="D71" s="11" t="s">
        <v>76</v>
      </c>
      <c r="E71" s="11"/>
      <c r="F71" s="12">
        <f>F72+F73+F74+F75</f>
        <v>1134.1999999999998</v>
      </c>
      <c r="G71" s="12">
        <f>G72+G73+G74+G75</f>
        <v>1134.1999999999998</v>
      </c>
    </row>
    <row r="72" spans="1:7" customFormat="1" x14ac:dyDescent="0.2">
      <c r="A72" s="13" t="s">
        <v>25</v>
      </c>
      <c r="B72" s="14" t="s">
        <v>20</v>
      </c>
      <c r="C72" s="14" t="s">
        <v>64</v>
      </c>
      <c r="D72" s="14" t="s">
        <v>76</v>
      </c>
      <c r="E72" s="14" t="s">
        <v>26</v>
      </c>
      <c r="F72" s="27">
        <v>758.33399999999995</v>
      </c>
      <c r="G72" s="27">
        <v>758.33399999999995</v>
      </c>
    </row>
    <row r="73" spans="1:7" customFormat="1" ht="25.5" x14ac:dyDescent="0.2">
      <c r="A73" s="13" t="s">
        <v>41</v>
      </c>
      <c r="B73" s="14" t="s">
        <v>20</v>
      </c>
      <c r="C73" s="14" t="s">
        <v>64</v>
      </c>
      <c r="D73" s="14" t="s">
        <v>76</v>
      </c>
      <c r="E73" s="14" t="s">
        <v>42</v>
      </c>
      <c r="F73" s="15">
        <v>10</v>
      </c>
      <c r="G73" s="15">
        <v>10</v>
      </c>
    </row>
    <row r="74" spans="1:7" customFormat="1" ht="38.25" x14ac:dyDescent="0.2">
      <c r="A74" s="13" t="s">
        <v>27</v>
      </c>
      <c r="B74" s="14" t="s">
        <v>20</v>
      </c>
      <c r="C74" s="14" t="s">
        <v>64</v>
      </c>
      <c r="D74" s="14" t="s">
        <v>76</v>
      </c>
      <c r="E74" s="14" t="s">
        <v>28</v>
      </c>
      <c r="F74" s="27">
        <v>229.017</v>
      </c>
      <c r="G74" s="27">
        <v>229.017</v>
      </c>
    </row>
    <row r="75" spans="1:7" customFormat="1" x14ac:dyDescent="0.2">
      <c r="A75" s="13" t="s">
        <v>33</v>
      </c>
      <c r="B75" s="14" t="s">
        <v>20</v>
      </c>
      <c r="C75" s="14" t="s">
        <v>64</v>
      </c>
      <c r="D75" s="14" t="s">
        <v>76</v>
      </c>
      <c r="E75" s="14" t="s">
        <v>34</v>
      </c>
      <c r="F75" s="27">
        <v>136.84899999999999</v>
      </c>
      <c r="G75" s="27">
        <v>136.84899999999999</v>
      </c>
    </row>
    <row r="76" spans="1:7" customFormat="1" ht="67.5" x14ac:dyDescent="0.2">
      <c r="A76" s="28" t="s">
        <v>77</v>
      </c>
      <c r="B76" s="29" t="s">
        <v>20</v>
      </c>
      <c r="C76" s="29" t="s">
        <v>64</v>
      </c>
      <c r="D76" s="29" t="s">
        <v>78</v>
      </c>
      <c r="E76" s="29"/>
      <c r="F76" s="30">
        <f>F77+F78+F79</f>
        <v>4.032</v>
      </c>
      <c r="G76" s="30">
        <f>G77+G78+G79</f>
        <v>4.032</v>
      </c>
    </row>
    <row r="77" spans="1:7" customFormat="1" x14ac:dyDescent="0.2">
      <c r="A77" s="31" t="s">
        <v>25</v>
      </c>
      <c r="B77" s="32" t="s">
        <v>20</v>
      </c>
      <c r="C77" s="32" t="s">
        <v>64</v>
      </c>
      <c r="D77" s="32" t="s">
        <v>78</v>
      </c>
      <c r="E77" s="32" t="s">
        <v>26</v>
      </c>
      <c r="F77" s="33">
        <v>2.9</v>
      </c>
      <c r="G77" s="33">
        <v>2.9</v>
      </c>
    </row>
    <row r="78" spans="1:7" customFormat="1" ht="38.25" x14ac:dyDescent="0.2">
      <c r="A78" s="31" t="s">
        <v>27</v>
      </c>
      <c r="B78" s="32" t="s">
        <v>20</v>
      </c>
      <c r="C78" s="32" t="s">
        <v>64</v>
      </c>
      <c r="D78" s="32" t="s">
        <v>78</v>
      </c>
      <c r="E78" s="32" t="s">
        <v>28</v>
      </c>
      <c r="F78" s="33">
        <v>0.88</v>
      </c>
      <c r="G78" s="33">
        <v>0.88</v>
      </c>
    </row>
    <row r="79" spans="1:7" customFormat="1" x14ac:dyDescent="0.2">
      <c r="A79" s="31" t="s">
        <v>33</v>
      </c>
      <c r="B79" s="32" t="s">
        <v>20</v>
      </c>
      <c r="C79" s="32" t="s">
        <v>64</v>
      </c>
      <c r="D79" s="32" t="s">
        <v>78</v>
      </c>
      <c r="E79" s="32" t="s">
        <v>34</v>
      </c>
      <c r="F79" s="33">
        <v>0.252</v>
      </c>
      <c r="G79" s="33">
        <v>0.252</v>
      </c>
    </row>
    <row r="80" spans="1:7" customFormat="1" ht="40.5" x14ac:dyDescent="0.2">
      <c r="A80" s="10" t="s">
        <v>79</v>
      </c>
      <c r="B80" s="11" t="s">
        <v>20</v>
      </c>
      <c r="C80" s="11" t="s">
        <v>64</v>
      </c>
      <c r="D80" s="11" t="s">
        <v>80</v>
      </c>
      <c r="E80" s="11"/>
      <c r="F80" s="12">
        <f t="shared" ref="F80:G80" si="15">F81</f>
        <v>8.1999999999999993</v>
      </c>
      <c r="G80" s="12">
        <f t="shared" si="15"/>
        <v>8.1999999999999993</v>
      </c>
    </row>
    <row r="81" spans="1:7" customFormat="1" x14ac:dyDescent="0.2">
      <c r="A81" s="13" t="s">
        <v>33</v>
      </c>
      <c r="B81" s="14" t="s">
        <v>20</v>
      </c>
      <c r="C81" s="14" t="s">
        <v>64</v>
      </c>
      <c r="D81" s="14" t="s">
        <v>80</v>
      </c>
      <c r="E81" s="14" t="s">
        <v>34</v>
      </c>
      <c r="F81" s="15">
        <v>8.1999999999999993</v>
      </c>
      <c r="G81" s="15">
        <v>8.1999999999999993</v>
      </c>
    </row>
    <row r="82" spans="1:7" customFormat="1" ht="54" x14ac:dyDescent="0.2">
      <c r="A82" s="10" t="s">
        <v>81</v>
      </c>
      <c r="B82" s="11" t="s">
        <v>20</v>
      </c>
      <c r="C82" s="11" t="s">
        <v>64</v>
      </c>
      <c r="D82" s="11" t="s">
        <v>82</v>
      </c>
      <c r="E82" s="11"/>
      <c r="F82" s="34">
        <f t="shared" ref="F82:G82" si="16">F83</f>
        <v>113.515</v>
      </c>
      <c r="G82" s="34">
        <f t="shared" si="16"/>
        <v>113.515</v>
      </c>
    </row>
    <row r="83" spans="1:7" customFormat="1" x14ac:dyDescent="0.2">
      <c r="A83" s="13" t="s">
        <v>33</v>
      </c>
      <c r="B83" s="14" t="s">
        <v>20</v>
      </c>
      <c r="C83" s="14" t="s">
        <v>64</v>
      </c>
      <c r="D83" s="14" t="s">
        <v>82</v>
      </c>
      <c r="E83" s="14" t="s">
        <v>34</v>
      </c>
      <c r="F83" s="27">
        <v>113.515</v>
      </c>
      <c r="G83" s="27">
        <v>113.515</v>
      </c>
    </row>
    <row r="84" spans="1:7" customFormat="1" ht="27" x14ac:dyDescent="0.2">
      <c r="A84" s="10" t="s">
        <v>83</v>
      </c>
      <c r="B84" s="11" t="s">
        <v>20</v>
      </c>
      <c r="C84" s="11" t="s">
        <v>64</v>
      </c>
      <c r="D84" s="11" t="s">
        <v>84</v>
      </c>
      <c r="E84" s="11"/>
      <c r="F84" s="12">
        <f t="shared" ref="F84:G84" si="17">F85</f>
        <v>30</v>
      </c>
      <c r="G84" s="12">
        <f t="shared" si="17"/>
        <v>30</v>
      </c>
    </row>
    <row r="85" spans="1:7" customFormat="1" x14ac:dyDescent="0.2">
      <c r="A85" s="13" t="s">
        <v>33</v>
      </c>
      <c r="B85" s="14" t="s">
        <v>20</v>
      </c>
      <c r="C85" s="14" t="s">
        <v>64</v>
      </c>
      <c r="D85" s="14" t="s">
        <v>84</v>
      </c>
      <c r="E85" s="14" t="s">
        <v>34</v>
      </c>
      <c r="F85" s="15">
        <v>30</v>
      </c>
      <c r="G85" s="15">
        <v>30</v>
      </c>
    </row>
    <row r="86" spans="1:7" customFormat="1" ht="54" x14ac:dyDescent="0.2">
      <c r="A86" s="10" t="s">
        <v>85</v>
      </c>
      <c r="B86" s="11" t="s">
        <v>20</v>
      </c>
      <c r="C86" s="11" t="s">
        <v>64</v>
      </c>
      <c r="D86" s="11" t="s">
        <v>86</v>
      </c>
      <c r="E86" s="11"/>
      <c r="F86" s="12">
        <f t="shared" ref="F86:G86" si="18">F87</f>
        <v>50</v>
      </c>
      <c r="G86" s="12">
        <f t="shared" si="18"/>
        <v>50</v>
      </c>
    </row>
    <row r="87" spans="1:7" customFormat="1" x14ac:dyDescent="0.2">
      <c r="A87" s="13" t="s">
        <v>33</v>
      </c>
      <c r="B87" s="14" t="s">
        <v>20</v>
      </c>
      <c r="C87" s="14" t="s">
        <v>64</v>
      </c>
      <c r="D87" s="14" t="s">
        <v>86</v>
      </c>
      <c r="E87" s="14" t="s">
        <v>34</v>
      </c>
      <c r="F87" s="15">
        <v>50</v>
      </c>
      <c r="G87" s="15">
        <v>50</v>
      </c>
    </row>
    <row r="88" spans="1:7" customFormat="1" ht="40.5" x14ac:dyDescent="0.2">
      <c r="A88" s="10" t="s">
        <v>87</v>
      </c>
      <c r="B88" s="11" t="s">
        <v>20</v>
      </c>
      <c r="C88" s="11" t="s">
        <v>64</v>
      </c>
      <c r="D88" s="11" t="s">
        <v>88</v>
      </c>
      <c r="E88" s="11"/>
      <c r="F88" s="12">
        <f t="shared" ref="F88:G88" si="19">F89</f>
        <v>15</v>
      </c>
      <c r="G88" s="12">
        <f t="shared" si="19"/>
        <v>15</v>
      </c>
    </row>
    <row r="89" spans="1:7" customFormat="1" x14ac:dyDescent="0.2">
      <c r="A89" s="13" t="s">
        <v>33</v>
      </c>
      <c r="B89" s="14" t="s">
        <v>20</v>
      </c>
      <c r="C89" s="14" t="s">
        <v>64</v>
      </c>
      <c r="D89" s="14" t="s">
        <v>88</v>
      </c>
      <c r="E89" s="14" t="s">
        <v>34</v>
      </c>
      <c r="F89" s="15">
        <v>15</v>
      </c>
      <c r="G89" s="15">
        <v>15</v>
      </c>
    </row>
    <row r="90" spans="1:7" customFormat="1" ht="15.75" customHeight="1" x14ac:dyDescent="0.2">
      <c r="A90" s="10" t="s">
        <v>89</v>
      </c>
      <c r="B90" s="11" t="s">
        <v>90</v>
      </c>
      <c r="C90" s="11"/>
      <c r="D90" s="11"/>
      <c r="E90" s="11"/>
      <c r="F90" s="12">
        <f t="shared" ref="F90:G92" si="20">F91</f>
        <v>100</v>
      </c>
      <c r="G90" s="12">
        <f t="shared" si="20"/>
        <v>100</v>
      </c>
    </row>
    <row r="91" spans="1:7" customFormat="1" ht="27" x14ac:dyDescent="0.2">
      <c r="A91" s="10" t="s">
        <v>91</v>
      </c>
      <c r="B91" s="11" t="s">
        <v>90</v>
      </c>
      <c r="C91" s="11" t="s">
        <v>92</v>
      </c>
      <c r="D91" s="11"/>
      <c r="E91" s="11"/>
      <c r="F91" s="12">
        <f t="shared" si="20"/>
        <v>100</v>
      </c>
      <c r="G91" s="12">
        <f t="shared" si="20"/>
        <v>100</v>
      </c>
    </row>
    <row r="92" spans="1:7" customFormat="1" ht="67.5" x14ac:dyDescent="0.2">
      <c r="A92" s="10" t="s">
        <v>93</v>
      </c>
      <c r="B92" s="11" t="s">
        <v>90</v>
      </c>
      <c r="C92" s="11" t="s">
        <v>92</v>
      </c>
      <c r="D92" s="11" t="s">
        <v>94</v>
      </c>
      <c r="E92" s="11"/>
      <c r="F92" s="12">
        <f t="shared" si="20"/>
        <v>100</v>
      </c>
      <c r="G92" s="12">
        <f t="shared" si="20"/>
        <v>100</v>
      </c>
    </row>
    <row r="93" spans="1:7" customFormat="1" x14ac:dyDescent="0.2">
      <c r="A93" s="13" t="s">
        <v>33</v>
      </c>
      <c r="B93" s="14" t="s">
        <v>90</v>
      </c>
      <c r="C93" s="14" t="s">
        <v>92</v>
      </c>
      <c r="D93" s="14" t="s">
        <v>94</v>
      </c>
      <c r="E93" s="14" t="s">
        <v>34</v>
      </c>
      <c r="F93" s="15">
        <v>100</v>
      </c>
      <c r="G93" s="15">
        <v>100</v>
      </c>
    </row>
    <row r="94" spans="1:7" s="35" customFormat="1" ht="13.5" x14ac:dyDescent="0.2">
      <c r="A94" s="16" t="s">
        <v>95</v>
      </c>
      <c r="B94" s="11" t="s">
        <v>96</v>
      </c>
      <c r="C94" s="11"/>
      <c r="D94" s="11"/>
      <c r="E94" s="11"/>
      <c r="F94" s="12">
        <f>F95+F98+F101+F110</f>
        <v>80168.150000000009</v>
      </c>
      <c r="G94" s="12">
        <f>G95+G98+G101+G110</f>
        <v>80168.150000000009</v>
      </c>
    </row>
    <row r="95" spans="1:7" customFormat="1" ht="13.5" x14ac:dyDescent="0.2">
      <c r="A95" s="10" t="s">
        <v>97</v>
      </c>
      <c r="B95" s="11" t="s">
        <v>96</v>
      </c>
      <c r="C95" s="11" t="s">
        <v>98</v>
      </c>
      <c r="D95" s="11"/>
      <c r="E95" s="11"/>
      <c r="F95" s="12">
        <f t="shared" ref="F95:G95" si="21">F96</f>
        <v>0</v>
      </c>
      <c r="G95" s="12">
        <f t="shared" si="21"/>
        <v>0</v>
      </c>
    </row>
    <row r="96" spans="1:7" customFormat="1" ht="40.5" x14ac:dyDescent="0.2">
      <c r="A96" s="10" t="s">
        <v>99</v>
      </c>
      <c r="B96" s="11" t="s">
        <v>96</v>
      </c>
      <c r="C96" s="11" t="s">
        <v>98</v>
      </c>
      <c r="D96" s="11" t="s">
        <v>100</v>
      </c>
      <c r="E96" s="11"/>
      <c r="F96" s="12">
        <v>0</v>
      </c>
      <c r="G96" s="12">
        <v>0</v>
      </c>
    </row>
    <row r="97" spans="1:7" x14ac:dyDescent="0.2">
      <c r="A97" s="13" t="s">
        <v>33</v>
      </c>
      <c r="B97" s="14" t="s">
        <v>96</v>
      </c>
      <c r="C97" s="14" t="s">
        <v>98</v>
      </c>
      <c r="D97" s="14" t="s">
        <v>100</v>
      </c>
      <c r="E97" s="14" t="s">
        <v>34</v>
      </c>
      <c r="F97" s="15">
        <v>0</v>
      </c>
      <c r="G97" s="15">
        <v>0</v>
      </c>
    </row>
    <row r="98" spans="1:7" customFormat="1" ht="13.5" x14ac:dyDescent="0.2">
      <c r="A98" s="10" t="s">
        <v>101</v>
      </c>
      <c r="B98" s="11" t="s">
        <v>96</v>
      </c>
      <c r="C98" s="11" t="s">
        <v>102</v>
      </c>
      <c r="D98" s="11"/>
      <c r="E98" s="11"/>
      <c r="F98" s="12">
        <f t="shared" ref="F98:G99" si="22">F99</f>
        <v>1690.33</v>
      </c>
      <c r="G98" s="12">
        <f t="shared" si="22"/>
        <v>1690.33</v>
      </c>
    </row>
    <row r="99" spans="1:7" customFormat="1" ht="67.5" x14ac:dyDescent="0.2">
      <c r="A99" s="10" t="s">
        <v>103</v>
      </c>
      <c r="B99" s="11" t="s">
        <v>96</v>
      </c>
      <c r="C99" s="11" t="s">
        <v>102</v>
      </c>
      <c r="D99" s="11" t="s">
        <v>104</v>
      </c>
      <c r="E99" s="11"/>
      <c r="F99" s="12">
        <f t="shared" si="22"/>
        <v>1690.33</v>
      </c>
      <c r="G99" s="12">
        <f t="shared" si="22"/>
        <v>1690.33</v>
      </c>
    </row>
    <row r="100" spans="1:7" customFormat="1" x14ac:dyDescent="0.2">
      <c r="A100" s="13" t="s">
        <v>33</v>
      </c>
      <c r="B100" s="14" t="s">
        <v>96</v>
      </c>
      <c r="C100" s="14" t="s">
        <v>102</v>
      </c>
      <c r="D100" s="14" t="s">
        <v>104</v>
      </c>
      <c r="E100" s="14" t="s">
        <v>34</v>
      </c>
      <c r="F100" s="15">
        <v>1690.33</v>
      </c>
      <c r="G100" s="15">
        <v>1690.33</v>
      </c>
    </row>
    <row r="101" spans="1:7" customFormat="1" ht="13.5" x14ac:dyDescent="0.2">
      <c r="A101" s="10" t="s">
        <v>105</v>
      </c>
      <c r="B101" s="11" t="s">
        <v>96</v>
      </c>
      <c r="C101" s="11" t="s">
        <v>106</v>
      </c>
      <c r="D101" s="11"/>
      <c r="E101" s="11"/>
      <c r="F101" s="12">
        <f>F102+F104+F106+F108</f>
        <v>77892.820000000007</v>
      </c>
      <c r="G101" s="12">
        <f>G102+G104+G106+G108</f>
        <v>77892.820000000007</v>
      </c>
    </row>
    <row r="102" spans="1:7" s="35" customFormat="1" ht="67.5" x14ac:dyDescent="0.2">
      <c r="A102" s="36" t="s">
        <v>107</v>
      </c>
      <c r="B102" s="11" t="s">
        <v>96</v>
      </c>
      <c r="C102" s="11" t="s">
        <v>106</v>
      </c>
      <c r="D102" s="11" t="s">
        <v>108</v>
      </c>
      <c r="E102" s="11"/>
      <c r="F102" s="12">
        <f t="shared" ref="F102:G102" si="23">F103</f>
        <v>16914.96</v>
      </c>
      <c r="G102" s="12">
        <f t="shared" si="23"/>
        <v>4200</v>
      </c>
    </row>
    <row r="103" spans="1:7" customFormat="1" x14ac:dyDescent="0.2">
      <c r="A103" s="13" t="s">
        <v>33</v>
      </c>
      <c r="B103" s="14" t="s">
        <v>96</v>
      </c>
      <c r="C103" s="14" t="s">
        <v>106</v>
      </c>
      <c r="D103" s="14" t="s">
        <v>108</v>
      </c>
      <c r="E103" s="14" t="s">
        <v>34</v>
      </c>
      <c r="F103" s="15">
        <v>16914.96</v>
      </c>
      <c r="G103" s="15">
        <v>4200</v>
      </c>
    </row>
    <row r="104" spans="1:7" customFormat="1" ht="81" x14ac:dyDescent="0.2">
      <c r="A104" s="36" t="s">
        <v>109</v>
      </c>
      <c r="B104" s="11" t="s">
        <v>96</v>
      </c>
      <c r="C104" s="11" t="s">
        <v>106</v>
      </c>
      <c r="D104" s="11" t="s">
        <v>110</v>
      </c>
      <c r="E104" s="11"/>
      <c r="F104" s="12">
        <f t="shared" ref="F104:G104" si="24">F105</f>
        <v>6377.6</v>
      </c>
      <c r="G104" s="12">
        <f t="shared" si="24"/>
        <v>6377.6</v>
      </c>
    </row>
    <row r="105" spans="1:7" customFormat="1" x14ac:dyDescent="0.2">
      <c r="A105" s="13" t="s">
        <v>111</v>
      </c>
      <c r="B105" s="14" t="s">
        <v>96</v>
      </c>
      <c r="C105" s="14" t="s">
        <v>106</v>
      </c>
      <c r="D105" s="14" t="s">
        <v>110</v>
      </c>
      <c r="E105" s="14" t="s">
        <v>112</v>
      </c>
      <c r="F105" s="15">
        <v>6377.6</v>
      </c>
      <c r="G105" s="15">
        <v>6377.6</v>
      </c>
    </row>
    <row r="106" spans="1:7" customFormat="1" ht="57.75" customHeight="1" x14ac:dyDescent="0.2">
      <c r="A106" s="37" t="s">
        <v>113</v>
      </c>
      <c r="B106" s="11" t="s">
        <v>96</v>
      </c>
      <c r="C106" s="11" t="s">
        <v>106</v>
      </c>
      <c r="D106" s="11" t="s">
        <v>114</v>
      </c>
      <c r="E106" s="11"/>
      <c r="F106" s="12">
        <f t="shared" ref="F106:G106" si="25">F107</f>
        <v>42600.26</v>
      </c>
      <c r="G106" s="12">
        <f t="shared" si="25"/>
        <v>55315.22</v>
      </c>
    </row>
    <row r="107" spans="1:7" customFormat="1" x14ac:dyDescent="0.2">
      <c r="A107" s="13" t="s">
        <v>33</v>
      </c>
      <c r="B107" s="14" t="s">
        <v>96</v>
      </c>
      <c r="C107" s="14" t="s">
        <v>106</v>
      </c>
      <c r="D107" s="14" t="s">
        <v>114</v>
      </c>
      <c r="E107" s="14" t="s">
        <v>34</v>
      </c>
      <c r="F107" s="15">
        <v>42600.26</v>
      </c>
      <c r="G107" s="15">
        <v>55315.22</v>
      </c>
    </row>
    <row r="108" spans="1:7" customFormat="1" ht="54" x14ac:dyDescent="0.2">
      <c r="A108" s="10" t="s">
        <v>113</v>
      </c>
      <c r="B108" s="11" t="s">
        <v>96</v>
      </c>
      <c r="C108" s="11" t="s">
        <v>106</v>
      </c>
      <c r="D108" s="11" t="s">
        <v>115</v>
      </c>
      <c r="E108" s="11"/>
      <c r="F108" s="12">
        <f t="shared" ref="F108:G108" si="26">F109</f>
        <v>12000</v>
      </c>
      <c r="G108" s="12">
        <f t="shared" si="26"/>
        <v>12000</v>
      </c>
    </row>
    <row r="109" spans="1:7" customFormat="1" ht="37.5" customHeight="1" x14ac:dyDescent="0.2">
      <c r="A109" s="13" t="s">
        <v>116</v>
      </c>
      <c r="B109" s="14" t="s">
        <v>96</v>
      </c>
      <c r="C109" s="14" t="s">
        <v>106</v>
      </c>
      <c r="D109" s="14" t="s">
        <v>115</v>
      </c>
      <c r="E109" s="14" t="s">
        <v>117</v>
      </c>
      <c r="F109" s="15">
        <v>12000</v>
      </c>
      <c r="G109" s="15">
        <v>12000</v>
      </c>
    </row>
    <row r="110" spans="1:7" customFormat="1" ht="13.5" x14ac:dyDescent="0.2">
      <c r="A110" s="10" t="s">
        <v>118</v>
      </c>
      <c r="B110" s="11" t="s">
        <v>96</v>
      </c>
      <c r="C110" s="11" t="s">
        <v>119</v>
      </c>
      <c r="D110" s="11"/>
      <c r="E110" s="11"/>
      <c r="F110" s="12">
        <f>F111+F113+F116+F118</f>
        <v>585</v>
      </c>
      <c r="G110" s="12">
        <f>G111+G113+G116+G118</f>
        <v>585</v>
      </c>
    </row>
    <row r="111" spans="1:7" customFormat="1" ht="40.5" x14ac:dyDescent="0.2">
      <c r="A111" s="10" t="s">
        <v>120</v>
      </c>
      <c r="B111" s="11" t="s">
        <v>96</v>
      </c>
      <c r="C111" s="11" t="s">
        <v>119</v>
      </c>
      <c r="D111" s="11" t="s">
        <v>121</v>
      </c>
      <c r="E111" s="11"/>
      <c r="F111" s="12">
        <f t="shared" ref="F111:G111" si="27">F112</f>
        <v>375</v>
      </c>
      <c r="G111" s="12">
        <f t="shared" si="27"/>
        <v>375</v>
      </c>
    </row>
    <row r="112" spans="1:7" customFormat="1" ht="25.5" x14ac:dyDescent="0.2">
      <c r="A112" s="13" t="s">
        <v>122</v>
      </c>
      <c r="B112" s="14" t="s">
        <v>96</v>
      </c>
      <c r="C112" s="14" t="s">
        <v>119</v>
      </c>
      <c r="D112" s="14" t="s">
        <v>121</v>
      </c>
      <c r="E112" s="14" t="s">
        <v>123</v>
      </c>
      <c r="F112" s="15">
        <v>375</v>
      </c>
      <c r="G112" s="15">
        <v>375</v>
      </c>
    </row>
    <row r="113" spans="1:7" customFormat="1" ht="40.5" x14ac:dyDescent="0.2">
      <c r="A113" s="10" t="s">
        <v>124</v>
      </c>
      <c r="B113" s="11" t="s">
        <v>96</v>
      </c>
      <c r="C113" s="11" t="s">
        <v>119</v>
      </c>
      <c r="D113" s="11" t="s">
        <v>125</v>
      </c>
      <c r="E113" s="11"/>
      <c r="F113" s="12">
        <f t="shared" ref="F113:G113" si="28">F114+F115</f>
        <v>90</v>
      </c>
      <c r="G113" s="12">
        <f t="shared" si="28"/>
        <v>90</v>
      </c>
    </row>
    <row r="114" spans="1:7" customFormat="1" x14ac:dyDescent="0.2">
      <c r="A114" s="13" t="s">
        <v>33</v>
      </c>
      <c r="B114" s="14" t="s">
        <v>96</v>
      </c>
      <c r="C114" s="14" t="s">
        <v>119</v>
      </c>
      <c r="D114" s="14" t="s">
        <v>125</v>
      </c>
      <c r="E114" s="14" t="s">
        <v>34</v>
      </c>
      <c r="F114" s="15">
        <v>20</v>
      </c>
      <c r="G114" s="15">
        <v>20</v>
      </c>
    </row>
    <row r="115" spans="1:7" customFormat="1" x14ac:dyDescent="0.2">
      <c r="A115" s="13" t="s">
        <v>35</v>
      </c>
      <c r="B115" s="14" t="s">
        <v>96</v>
      </c>
      <c r="C115" s="14" t="s">
        <v>119</v>
      </c>
      <c r="D115" s="14" t="s">
        <v>125</v>
      </c>
      <c r="E115" s="14" t="s">
        <v>36</v>
      </c>
      <c r="F115" s="15">
        <v>70</v>
      </c>
      <c r="G115" s="15">
        <v>70</v>
      </c>
    </row>
    <row r="116" spans="1:7" s="35" customFormat="1" ht="27" x14ac:dyDescent="0.2">
      <c r="A116" s="10" t="s">
        <v>126</v>
      </c>
      <c r="B116" s="11" t="s">
        <v>96</v>
      </c>
      <c r="C116" s="11" t="s">
        <v>119</v>
      </c>
      <c r="D116" s="11" t="s">
        <v>127</v>
      </c>
      <c r="E116" s="11"/>
      <c r="F116" s="12">
        <f t="shared" ref="F116:G116" si="29">F117</f>
        <v>10</v>
      </c>
      <c r="G116" s="12">
        <f t="shared" si="29"/>
        <v>10</v>
      </c>
    </row>
    <row r="117" spans="1:7" customFormat="1" x14ac:dyDescent="0.2">
      <c r="A117" s="13" t="s">
        <v>33</v>
      </c>
      <c r="B117" s="14" t="s">
        <v>96</v>
      </c>
      <c r="C117" s="14" t="s">
        <v>119</v>
      </c>
      <c r="D117" s="14" t="s">
        <v>127</v>
      </c>
      <c r="E117" s="14" t="s">
        <v>34</v>
      </c>
      <c r="F117" s="15">
        <v>10</v>
      </c>
      <c r="G117" s="15">
        <v>10</v>
      </c>
    </row>
    <row r="118" spans="1:7" customFormat="1" ht="43.5" customHeight="1" x14ac:dyDescent="0.2">
      <c r="A118" s="10" t="s">
        <v>128</v>
      </c>
      <c r="B118" s="11" t="s">
        <v>96</v>
      </c>
      <c r="C118" s="11" t="s">
        <v>119</v>
      </c>
      <c r="D118" s="11" t="s">
        <v>129</v>
      </c>
      <c r="E118" s="11"/>
      <c r="F118" s="12">
        <f t="shared" ref="F118:G118" si="30">F119</f>
        <v>110</v>
      </c>
      <c r="G118" s="12">
        <f t="shared" si="30"/>
        <v>110</v>
      </c>
    </row>
    <row r="119" spans="1:7" customFormat="1" x14ac:dyDescent="0.2">
      <c r="A119" s="13" t="s">
        <v>33</v>
      </c>
      <c r="B119" s="14" t="s">
        <v>96</v>
      </c>
      <c r="C119" s="14" t="s">
        <v>119</v>
      </c>
      <c r="D119" s="14" t="s">
        <v>129</v>
      </c>
      <c r="E119" s="14" t="s">
        <v>34</v>
      </c>
      <c r="F119" s="15">
        <v>110</v>
      </c>
      <c r="G119" s="15">
        <v>110</v>
      </c>
    </row>
    <row r="120" spans="1:7" customFormat="1" ht="13.5" x14ac:dyDescent="0.2">
      <c r="A120" s="10" t="s">
        <v>130</v>
      </c>
      <c r="B120" s="11" t="s">
        <v>131</v>
      </c>
      <c r="C120" s="11"/>
      <c r="D120" s="11"/>
      <c r="E120" s="11"/>
      <c r="F120" s="12">
        <f>F121+F126+F133+F140</f>
        <v>2164</v>
      </c>
      <c r="G120" s="12">
        <f>G121+G126+G133+G140</f>
        <v>32564</v>
      </c>
    </row>
    <row r="121" spans="1:7" customFormat="1" ht="13.5" x14ac:dyDescent="0.2">
      <c r="A121" s="10" t="s">
        <v>132</v>
      </c>
      <c r="B121" s="11" t="s">
        <v>131</v>
      </c>
      <c r="C121" s="11" t="s">
        <v>133</v>
      </c>
      <c r="D121" s="11"/>
      <c r="E121" s="11"/>
      <c r="F121" s="12">
        <f>F122+F124</f>
        <v>150</v>
      </c>
      <c r="G121" s="12">
        <f>G122+G124</f>
        <v>30550</v>
      </c>
    </row>
    <row r="122" spans="1:7" customFormat="1" ht="13.5" x14ac:dyDescent="0.2">
      <c r="A122" s="10" t="s">
        <v>134</v>
      </c>
      <c r="B122" s="11" t="s">
        <v>131</v>
      </c>
      <c r="C122" s="11" t="s">
        <v>133</v>
      </c>
      <c r="D122" s="11" t="s">
        <v>135</v>
      </c>
      <c r="E122" s="11"/>
      <c r="F122" s="12">
        <f t="shared" ref="F122:G122" si="31">F123</f>
        <v>150</v>
      </c>
      <c r="G122" s="12">
        <f t="shared" si="31"/>
        <v>150</v>
      </c>
    </row>
    <row r="123" spans="1:7" customFormat="1" x14ac:dyDescent="0.2">
      <c r="A123" s="13" t="s">
        <v>33</v>
      </c>
      <c r="B123" s="14" t="s">
        <v>131</v>
      </c>
      <c r="C123" s="14" t="s">
        <v>133</v>
      </c>
      <c r="D123" s="14" t="s">
        <v>135</v>
      </c>
      <c r="E123" s="14" t="s">
        <v>34</v>
      </c>
      <c r="F123" s="15">
        <v>150</v>
      </c>
      <c r="G123" s="15">
        <v>150</v>
      </c>
    </row>
    <row r="124" spans="1:7" customFormat="1" ht="47.25" customHeight="1" x14ac:dyDescent="0.2">
      <c r="A124" s="36" t="s">
        <v>349</v>
      </c>
      <c r="B124" s="11" t="s">
        <v>131</v>
      </c>
      <c r="C124" s="11" t="s">
        <v>133</v>
      </c>
      <c r="D124" s="11" t="s">
        <v>136</v>
      </c>
      <c r="E124" s="11"/>
      <c r="F124" s="12">
        <f t="shared" ref="F124:G124" si="32">F125</f>
        <v>0</v>
      </c>
      <c r="G124" s="12">
        <f t="shared" si="32"/>
        <v>30400</v>
      </c>
    </row>
    <row r="125" spans="1:7" customFormat="1" ht="25.5" x14ac:dyDescent="0.2">
      <c r="A125" s="13" t="s">
        <v>137</v>
      </c>
      <c r="B125" s="14" t="s">
        <v>131</v>
      </c>
      <c r="C125" s="14" t="s">
        <v>133</v>
      </c>
      <c r="D125" s="14" t="s">
        <v>136</v>
      </c>
      <c r="E125" s="14" t="s">
        <v>138</v>
      </c>
      <c r="F125" s="15">
        <v>0</v>
      </c>
      <c r="G125" s="15">
        <v>30400</v>
      </c>
    </row>
    <row r="126" spans="1:7" customFormat="1" ht="13.5" x14ac:dyDescent="0.2">
      <c r="A126" s="10" t="s">
        <v>139</v>
      </c>
      <c r="B126" s="11" t="s">
        <v>131</v>
      </c>
      <c r="C126" s="11" t="s">
        <v>140</v>
      </c>
      <c r="D126" s="11"/>
      <c r="E126" s="11"/>
      <c r="F126" s="12">
        <f t="shared" ref="F126:G126" si="33">F127+F129+F131</f>
        <v>1375.9</v>
      </c>
      <c r="G126" s="12">
        <f t="shared" si="33"/>
        <v>1375.9</v>
      </c>
    </row>
    <row r="127" spans="1:7" customFormat="1" ht="13.5" x14ac:dyDescent="0.2">
      <c r="A127" s="10" t="s">
        <v>141</v>
      </c>
      <c r="B127" s="11" t="s">
        <v>131</v>
      </c>
      <c r="C127" s="11" t="s">
        <v>140</v>
      </c>
      <c r="D127" s="11" t="s">
        <v>142</v>
      </c>
      <c r="E127" s="11"/>
      <c r="F127" s="12">
        <f t="shared" ref="F127:G127" si="34">F128</f>
        <v>179.2</v>
      </c>
      <c r="G127" s="12">
        <f t="shared" si="34"/>
        <v>179.2</v>
      </c>
    </row>
    <row r="128" spans="1:7" customFormat="1" x14ac:dyDescent="0.2">
      <c r="A128" s="13" t="s">
        <v>143</v>
      </c>
      <c r="B128" s="14" t="s">
        <v>131</v>
      </c>
      <c r="C128" s="14" t="s">
        <v>140</v>
      </c>
      <c r="D128" s="14" t="s">
        <v>142</v>
      </c>
      <c r="E128" s="14" t="s">
        <v>144</v>
      </c>
      <c r="F128" s="15">
        <v>179.2</v>
      </c>
      <c r="G128" s="15">
        <v>179.2</v>
      </c>
    </row>
    <row r="129" spans="1:7" s="35" customFormat="1" ht="40.5" x14ac:dyDescent="0.2">
      <c r="A129" s="10" t="s">
        <v>145</v>
      </c>
      <c r="B129" s="11" t="s">
        <v>131</v>
      </c>
      <c r="C129" s="11" t="s">
        <v>140</v>
      </c>
      <c r="D129" s="11" t="s">
        <v>146</v>
      </c>
      <c r="E129" s="11"/>
      <c r="F129" s="12">
        <f t="shared" ref="F129:G129" si="35">F130</f>
        <v>720</v>
      </c>
      <c r="G129" s="12">
        <f t="shared" si="35"/>
        <v>720</v>
      </c>
    </row>
    <row r="130" spans="1:7" customFormat="1" x14ac:dyDescent="0.2">
      <c r="A130" s="13" t="s">
        <v>33</v>
      </c>
      <c r="B130" s="14" t="s">
        <v>131</v>
      </c>
      <c r="C130" s="14" t="s">
        <v>140</v>
      </c>
      <c r="D130" s="14" t="s">
        <v>146</v>
      </c>
      <c r="E130" s="14" t="s">
        <v>34</v>
      </c>
      <c r="F130" s="15">
        <v>720</v>
      </c>
      <c r="G130" s="15">
        <v>720</v>
      </c>
    </row>
    <row r="131" spans="1:7" customFormat="1" ht="54" x14ac:dyDescent="0.2">
      <c r="A131" s="10" t="s">
        <v>147</v>
      </c>
      <c r="B131" s="11" t="s">
        <v>131</v>
      </c>
      <c r="C131" s="11" t="s">
        <v>140</v>
      </c>
      <c r="D131" s="11" t="s">
        <v>110</v>
      </c>
      <c r="E131" s="11"/>
      <c r="F131" s="12">
        <f t="shared" ref="F131:G131" si="36">F132</f>
        <v>476.7</v>
      </c>
      <c r="G131" s="12">
        <f t="shared" si="36"/>
        <v>476.7</v>
      </c>
    </row>
    <row r="132" spans="1:7" customFormat="1" x14ac:dyDescent="0.2">
      <c r="A132" s="13" t="s">
        <v>111</v>
      </c>
      <c r="B132" s="14" t="s">
        <v>131</v>
      </c>
      <c r="C132" s="14" t="s">
        <v>148</v>
      </c>
      <c r="D132" s="14" t="s">
        <v>110</v>
      </c>
      <c r="E132" s="14" t="s">
        <v>112</v>
      </c>
      <c r="F132" s="15">
        <v>476.7</v>
      </c>
      <c r="G132" s="15">
        <v>476.7</v>
      </c>
    </row>
    <row r="133" spans="1:7" s="35" customFormat="1" ht="13.5" x14ac:dyDescent="0.2">
      <c r="A133" s="10" t="s">
        <v>149</v>
      </c>
      <c r="B133" s="11" t="s">
        <v>131</v>
      </c>
      <c r="C133" s="11" t="s">
        <v>148</v>
      </c>
      <c r="D133" s="11"/>
      <c r="E133" s="11"/>
      <c r="F133" s="12">
        <f t="shared" ref="F133:G133" si="37">F134+F136+F138</f>
        <v>629.1</v>
      </c>
      <c r="G133" s="12">
        <f t="shared" si="37"/>
        <v>629.1</v>
      </c>
    </row>
    <row r="134" spans="1:7" s="35" customFormat="1" ht="54" x14ac:dyDescent="0.2">
      <c r="A134" s="10" t="s">
        <v>147</v>
      </c>
      <c r="B134" s="11" t="s">
        <v>131</v>
      </c>
      <c r="C134" s="11" t="s">
        <v>148</v>
      </c>
      <c r="D134" s="11" t="s">
        <v>110</v>
      </c>
      <c r="E134" s="11"/>
      <c r="F134" s="12">
        <f t="shared" ref="F134:G134" si="38">F135</f>
        <v>333.7</v>
      </c>
      <c r="G134" s="12">
        <f t="shared" si="38"/>
        <v>333.7</v>
      </c>
    </row>
    <row r="135" spans="1:7" customFormat="1" x14ac:dyDescent="0.2">
      <c r="A135" s="13" t="s">
        <v>111</v>
      </c>
      <c r="B135" s="14" t="s">
        <v>131</v>
      </c>
      <c r="C135" s="14" t="s">
        <v>148</v>
      </c>
      <c r="D135" s="14" t="s">
        <v>110</v>
      </c>
      <c r="E135" s="14" t="s">
        <v>112</v>
      </c>
      <c r="F135" s="15">
        <v>333.7</v>
      </c>
      <c r="G135" s="15">
        <v>333.7</v>
      </c>
    </row>
    <row r="136" spans="1:7" customFormat="1" ht="27" x14ac:dyDescent="0.2">
      <c r="A136" s="10" t="s">
        <v>150</v>
      </c>
      <c r="B136" s="11" t="s">
        <v>131</v>
      </c>
      <c r="C136" s="11" t="s">
        <v>148</v>
      </c>
      <c r="D136" s="11" t="s">
        <v>151</v>
      </c>
      <c r="E136" s="11"/>
      <c r="F136" s="12">
        <f t="shared" ref="F136:G136" si="39">F137</f>
        <v>195.4</v>
      </c>
      <c r="G136" s="12">
        <f t="shared" si="39"/>
        <v>195.4</v>
      </c>
    </row>
    <row r="137" spans="1:7" customFormat="1" x14ac:dyDescent="0.2">
      <c r="A137" s="13" t="s">
        <v>33</v>
      </c>
      <c r="B137" s="14" t="s">
        <v>131</v>
      </c>
      <c r="C137" s="14" t="s">
        <v>148</v>
      </c>
      <c r="D137" s="14" t="s">
        <v>151</v>
      </c>
      <c r="E137" s="14" t="s">
        <v>34</v>
      </c>
      <c r="F137" s="15">
        <v>195.4</v>
      </c>
      <c r="G137" s="15">
        <v>195.4</v>
      </c>
    </row>
    <row r="138" spans="1:7" customFormat="1" ht="38.25" x14ac:dyDescent="0.2">
      <c r="A138" s="13" t="s">
        <v>152</v>
      </c>
      <c r="B138" s="38" t="s">
        <v>131</v>
      </c>
      <c r="C138" s="38" t="s">
        <v>148</v>
      </c>
      <c r="D138" s="38" t="s">
        <v>153</v>
      </c>
      <c r="E138" s="38"/>
      <c r="F138" s="39">
        <f t="shared" ref="F138:G138" si="40">F139</f>
        <v>100</v>
      </c>
      <c r="G138" s="39">
        <f t="shared" si="40"/>
        <v>100</v>
      </c>
    </row>
    <row r="139" spans="1:7" customFormat="1" x14ac:dyDescent="0.2">
      <c r="A139" s="13" t="s">
        <v>33</v>
      </c>
      <c r="B139" s="40" t="s">
        <v>131</v>
      </c>
      <c r="C139" s="40" t="s">
        <v>148</v>
      </c>
      <c r="D139" s="40" t="s">
        <v>153</v>
      </c>
      <c r="E139" s="40" t="s">
        <v>34</v>
      </c>
      <c r="F139" s="41">
        <v>100</v>
      </c>
      <c r="G139" s="41">
        <v>100</v>
      </c>
    </row>
    <row r="140" spans="1:7" customFormat="1" ht="13.5" x14ac:dyDescent="0.2">
      <c r="A140" s="10" t="s">
        <v>154</v>
      </c>
      <c r="B140" s="11" t="s">
        <v>131</v>
      </c>
      <c r="C140" s="11" t="s">
        <v>155</v>
      </c>
      <c r="D140" s="11"/>
      <c r="E140" s="11"/>
      <c r="F140" s="12">
        <f>F141+F143</f>
        <v>9</v>
      </c>
      <c r="G140" s="12">
        <f>G141+G143</f>
        <v>9</v>
      </c>
    </row>
    <row r="141" spans="1:7" customFormat="1" ht="67.5" x14ac:dyDescent="0.2">
      <c r="A141" s="28" t="s">
        <v>156</v>
      </c>
      <c r="B141" s="29" t="s">
        <v>131</v>
      </c>
      <c r="C141" s="29" t="s">
        <v>155</v>
      </c>
      <c r="D141" s="29" t="s">
        <v>157</v>
      </c>
      <c r="E141" s="29"/>
      <c r="F141" s="42">
        <f t="shared" ref="F141:G141" si="41">F142</f>
        <v>0</v>
      </c>
      <c r="G141" s="42">
        <f t="shared" si="41"/>
        <v>0</v>
      </c>
    </row>
    <row r="142" spans="1:7" customFormat="1" ht="38.25" x14ac:dyDescent="0.2">
      <c r="A142" s="31" t="s">
        <v>116</v>
      </c>
      <c r="B142" s="32" t="s">
        <v>131</v>
      </c>
      <c r="C142" s="32" t="s">
        <v>155</v>
      </c>
      <c r="D142" s="32" t="s">
        <v>157</v>
      </c>
      <c r="E142" s="32" t="s">
        <v>138</v>
      </c>
      <c r="F142" s="24">
        <v>0</v>
      </c>
      <c r="G142" s="24">
        <v>0</v>
      </c>
    </row>
    <row r="143" spans="1:7" customFormat="1" ht="67.5" x14ac:dyDescent="0.2">
      <c r="A143" s="10" t="s">
        <v>158</v>
      </c>
      <c r="B143" s="11" t="s">
        <v>131</v>
      </c>
      <c r="C143" s="11" t="s">
        <v>155</v>
      </c>
      <c r="D143" s="11" t="s">
        <v>159</v>
      </c>
      <c r="E143" s="11"/>
      <c r="F143" s="42">
        <f t="shared" ref="F143:G143" si="42">F144+F145+F146</f>
        <v>9</v>
      </c>
      <c r="G143" s="42">
        <f t="shared" si="42"/>
        <v>9</v>
      </c>
    </row>
    <row r="144" spans="1:7" customFormat="1" x14ac:dyDescent="0.2">
      <c r="A144" s="13" t="s">
        <v>25</v>
      </c>
      <c r="B144" s="14" t="s">
        <v>131</v>
      </c>
      <c r="C144" s="14" t="s">
        <v>155</v>
      </c>
      <c r="D144" s="14" t="s">
        <v>159</v>
      </c>
      <c r="E144" s="14" t="s">
        <v>26</v>
      </c>
      <c r="F144" s="24">
        <v>4.5999999999999996</v>
      </c>
      <c r="G144" s="24">
        <v>4.5999999999999996</v>
      </c>
    </row>
    <row r="145" spans="1:7" customFormat="1" ht="38.25" x14ac:dyDescent="0.2">
      <c r="A145" s="13" t="s">
        <v>27</v>
      </c>
      <c r="B145" s="14" t="s">
        <v>131</v>
      </c>
      <c r="C145" s="14" t="s">
        <v>155</v>
      </c>
      <c r="D145" s="14" t="s">
        <v>159</v>
      </c>
      <c r="E145" s="14" t="s">
        <v>28</v>
      </c>
      <c r="F145" s="24">
        <v>1.4</v>
      </c>
      <c r="G145" s="24">
        <v>1.4</v>
      </c>
    </row>
    <row r="146" spans="1:7" customFormat="1" x14ac:dyDescent="0.2">
      <c r="A146" s="13" t="s">
        <v>33</v>
      </c>
      <c r="B146" s="14" t="s">
        <v>131</v>
      </c>
      <c r="C146" s="14" t="s">
        <v>155</v>
      </c>
      <c r="D146" s="14" t="s">
        <v>159</v>
      </c>
      <c r="E146" s="14" t="s">
        <v>34</v>
      </c>
      <c r="F146" s="24">
        <v>3</v>
      </c>
      <c r="G146" s="24">
        <v>3</v>
      </c>
    </row>
    <row r="147" spans="1:7" customFormat="1" ht="13.5" x14ac:dyDescent="0.2">
      <c r="A147" s="10" t="s">
        <v>160</v>
      </c>
      <c r="B147" s="11" t="s">
        <v>161</v>
      </c>
      <c r="C147" s="11"/>
      <c r="D147" s="11"/>
      <c r="E147" s="11"/>
      <c r="F147" s="43">
        <f t="shared" ref="F147:G147" si="43">F148</f>
        <v>5440.6560200000004</v>
      </c>
      <c r="G147" s="43">
        <f t="shared" si="43"/>
        <v>5440.6560200000004</v>
      </c>
    </row>
    <row r="148" spans="1:7" customFormat="1" ht="13.5" x14ac:dyDescent="0.2">
      <c r="A148" s="10" t="s">
        <v>162</v>
      </c>
      <c r="B148" s="11" t="s">
        <v>161</v>
      </c>
      <c r="C148" s="11" t="s">
        <v>163</v>
      </c>
      <c r="D148" s="11"/>
      <c r="E148" s="11"/>
      <c r="F148" s="43">
        <f t="shared" ref="F148:G148" si="44">F149+F151</f>
        <v>5440.6560200000004</v>
      </c>
      <c r="G148" s="43">
        <f t="shared" si="44"/>
        <v>5440.6560200000004</v>
      </c>
    </row>
    <row r="149" spans="1:7" s="35" customFormat="1" ht="59.25" customHeight="1" x14ac:dyDescent="0.2">
      <c r="A149" s="10" t="s">
        <v>164</v>
      </c>
      <c r="B149" s="11" t="s">
        <v>161</v>
      </c>
      <c r="C149" s="11" t="s">
        <v>163</v>
      </c>
      <c r="D149" s="11" t="s">
        <v>165</v>
      </c>
      <c r="E149" s="11"/>
      <c r="F149" s="43">
        <f t="shared" ref="F149:G149" si="45">F150</f>
        <v>440.65602000000001</v>
      </c>
      <c r="G149" s="43">
        <f t="shared" si="45"/>
        <v>440.65602000000001</v>
      </c>
    </row>
    <row r="150" spans="1:7" customFormat="1" x14ac:dyDescent="0.2">
      <c r="A150" s="13" t="s">
        <v>33</v>
      </c>
      <c r="B150" s="14" t="s">
        <v>161</v>
      </c>
      <c r="C150" s="14" t="s">
        <v>163</v>
      </c>
      <c r="D150" s="14" t="s">
        <v>165</v>
      </c>
      <c r="E150" s="14" t="s">
        <v>34</v>
      </c>
      <c r="F150" s="44">
        <v>440.65602000000001</v>
      </c>
      <c r="G150" s="44">
        <v>440.65602000000001</v>
      </c>
    </row>
    <row r="151" spans="1:7" customFormat="1" ht="13.5" x14ac:dyDescent="0.2">
      <c r="A151" s="28" t="s">
        <v>166</v>
      </c>
      <c r="B151" s="29" t="s">
        <v>161</v>
      </c>
      <c r="C151" s="29" t="s">
        <v>163</v>
      </c>
      <c r="D151" s="29" t="s">
        <v>167</v>
      </c>
      <c r="E151" s="29"/>
      <c r="F151" s="42">
        <f t="shared" ref="F151:G151" si="46">F152</f>
        <v>5000</v>
      </c>
      <c r="G151" s="42">
        <f t="shared" si="46"/>
        <v>5000</v>
      </c>
    </row>
    <row r="152" spans="1:7" customFormat="1" x14ac:dyDescent="0.2">
      <c r="A152" s="31" t="s">
        <v>33</v>
      </c>
      <c r="B152" s="32" t="s">
        <v>161</v>
      </c>
      <c r="C152" s="32" t="s">
        <v>163</v>
      </c>
      <c r="D152" s="32" t="s">
        <v>167</v>
      </c>
      <c r="E152" s="32" t="s">
        <v>34</v>
      </c>
      <c r="F152" s="15">
        <v>5000</v>
      </c>
      <c r="G152" s="15">
        <v>5000</v>
      </c>
    </row>
    <row r="153" spans="1:7" customFormat="1" ht="13.5" x14ac:dyDescent="0.2">
      <c r="A153" s="48" t="s">
        <v>168</v>
      </c>
      <c r="B153" s="38" t="s">
        <v>169</v>
      </c>
      <c r="C153" s="38"/>
      <c r="D153" s="38"/>
      <c r="E153" s="38"/>
      <c r="F153" s="39">
        <f t="shared" ref="F153:G153" si="47">F154+F169+F213+F227+F230</f>
        <v>1000198.15212</v>
      </c>
      <c r="G153" s="39">
        <f t="shared" si="47"/>
        <v>873398.03299999994</v>
      </c>
    </row>
    <row r="154" spans="1:7" customFormat="1" ht="13.5" x14ac:dyDescent="0.2">
      <c r="A154" s="48" t="s">
        <v>170</v>
      </c>
      <c r="B154" s="38" t="s">
        <v>169</v>
      </c>
      <c r="C154" s="38" t="s">
        <v>171</v>
      </c>
      <c r="D154" s="38"/>
      <c r="E154" s="38"/>
      <c r="F154" s="39">
        <f t="shared" ref="F154:G154" si="48">F155+F157+F159+F161+F163+F165+F167</f>
        <v>115216</v>
      </c>
      <c r="G154" s="39">
        <f t="shared" si="48"/>
        <v>119717.29999999999</v>
      </c>
    </row>
    <row r="155" spans="1:7" customFormat="1" ht="13.5" x14ac:dyDescent="0.2">
      <c r="A155" s="48" t="s">
        <v>172</v>
      </c>
      <c r="B155" s="38" t="s">
        <v>169</v>
      </c>
      <c r="C155" s="38" t="s">
        <v>171</v>
      </c>
      <c r="D155" s="38" t="s">
        <v>173</v>
      </c>
      <c r="E155" s="38"/>
      <c r="F155" s="39">
        <f t="shared" ref="F155:G155" si="49">F156</f>
        <v>500</v>
      </c>
      <c r="G155" s="39">
        <f t="shared" si="49"/>
        <v>500</v>
      </c>
    </row>
    <row r="156" spans="1:7" customFormat="1" ht="38.25" x14ac:dyDescent="0.2">
      <c r="A156" s="50" t="s">
        <v>67</v>
      </c>
      <c r="B156" s="40" t="s">
        <v>169</v>
      </c>
      <c r="C156" s="40" t="s">
        <v>171</v>
      </c>
      <c r="D156" s="40" t="s">
        <v>173</v>
      </c>
      <c r="E156" s="40" t="s">
        <v>68</v>
      </c>
      <c r="F156" s="41">
        <v>500</v>
      </c>
      <c r="G156" s="41">
        <v>500</v>
      </c>
    </row>
    <row r="157" spans="1:7" customFormat="1" ht="40.5" x14ac:dyDescent="0.2">
      <c r="A157" s="54" t="s">
        <v>174</v>
      </c>
      <c r="B157" s="38" t="s">
        <v>169</v>
      </c>
      <c r="C157" s="38" t="s">
        <v>171</v>
      </c>
      <c r="D157" s="38" t="s">
        <v>175</v>
      </c>
      <c r="E157" s="38"/>
      <c r="F157" s="39">
        <f t="shared" ref="F157:G157" si="50">F158</f>
        <v>30159.1</v>
      </c>
      <c r="G157" s="39">
        <f t="shared" si="50"/>
        <v>31159.1</v>
      </c>
    </row>
    <row r="158" spans="1:7" customFormat="1" ht="38.25" x14ac:dyDescent="0.2">
      <c r="A158" s="50" t="s">
        <v>67</v>
      </c>
      <c r="B158" s="40" t="s">
        <v>169</v>
      </c>
      <c r="C158" s="40" t="s">
        <v>171</v>
      </c>
      <c r="D158" s="40" t="s">
        <v>175</v>
      </c>
      <c r="E158" s="40" t="s">
        <v>68</v>
      </c>
      <c r="F158" s="41">
        <v>30159.1</v>
      </c>
      <c r="G158" s="41">
        <v>31159.1</v>
      </c>
    </row>
    <row r="159" spans="1:7" s="35" customFormat="1" ht="27" x14ac:dyDescent="0.2">
      <c r="A159" s="48" t="s">
        <v>176</v>
      </c>
      <c r="B159" s="38" t="s">
        <v>169</v>
      </c>
      <c r="C159" s="38" t="s">
        <v>171</v>
      </c>
      <c r="D159" s="38" t="s">
        <v>177</v>
      </c>
      <c r="E159" s="38"/>
      <c r="F159" s="39">
        <f>F160</f>
        <v>100</v>
      </c>
      <c r="G159" s="39">
        <f>G160</f>
        <v>100</v>
      </c>
    </row>
    <row r="160" spans="1:7" customFormat="1" ht="38.25" x14ac:dyDescent="0.2">
      <c r="A160" s="50" t="s">
        <v>67</v>
      </c>
      <c r="B160" s="40" t="s">
        <v>169</v>
      </c>
      <c r="C160" s="40" t="s">
        <v>171</v>
      </c>
      <c r="D160" s="40" t="s">
        <v>177</v>
      </c>
      <c r="E160" s="40" t="s">
        <v>68</v>
      </c>
      <c r="F160" s="41">
        <v>100</v>
      </c>
      <c r="G160" s="41">
        <v>100</v>
      </c>
    </row>
    <row r="161" spans="1:7" s="35" customFormat="1" ht="27" x14ac:dyDescent="0.2">
      <c r="A161" s="48" t="s">
        <v>178</v>
      </c>
      <c r="B161" s="38" t="s">
        <v>169</v>
      </c>
      <c r="C161" s="38" t="s">
        <v>171</v>
      </c>
      <c r="D161" s="38" t="s">
        <v>179</v>
      </c>
      <c r="E161" s="38"/>
      <c r="F161" s="39">
        <f>F162</f>
        <v>70</v>
      </c>
      <c r="G161" s="39">
        <f>G162</f>
        <v>70</v>
      </c>
    </row>
    <row r="162" spans="1:7" customFormat="1" ht="38.25" x14ac:dyDescent="0.2">
      <c r="A162" s="50" t="s">
        <v>67</v>
      </c>
      <c r="B162" s="40" t="s">
        <v>169</v>
      </c>
      <c r="C162" s="40" t="s">
        <v>171</v>
      </c>
      <c r="D162" s="40" t="s">
        <v>179</v>
      </c>
      <c r="E162" s="40" t="s">
        <v>68</v>
      </c>
      <c r="F162" s="41">
        <v>70</v>
      </c>
      <c r="G162" s="41">
        <v>70</v>
      </c>
    </row>
    <row r="163" spans="1:7" s="35" customFormat="1" ht="67.5" x14ac:dyDescent="0.2">
      <c r="A163" s="48" t="s">
        <v>180</v>
      </c>
      <c r="B163" s="38" t="s">
        <v>169</v>
      </c>
      <c r="C163" s="38" t="s">
        <v>171</v>
      </c>
      <c r="D163" s="38" t="s">
        <v>181</v>
      </c>
      <c r="E163" s="38"/>
      <c r="F163" s="39">
        <f>F164</f>
        <v>635.79999999999995</v>
      </c>
      <c r="G163" s="39">
        <f>G164</f>
        <v>635.79999999999995</v>
      </c>
    </row>
    <row r="164" spans="1:7" customFormat="1" ht="38.25" x14ac:dyDescent="0.2">
      <c r="A164" s="50" t="s">
        <v>67</v>
      </c>
      <c r="B164" s="40" t="s">
        <v>169</v>
      </c>
      <c r="C164" s="40" t="s">
        <v>171</v>
      </c>
      <c r="D164" s="40" t="s">
        <v>181</v>
      </c>
      <c r="E164" s="40" t="s">
        <v>68</v>
      </c>
      <c r="F164" s="41">
        <v>635.79999999999995</v>
      </c>
      <c r="G164" s="41">
        <v>635.79999999999995</v>
      </c>
    </row>
    <row r="165" spans="1:7" customFormat="1" ht="54" x14ac:dyDescent="0.2">
      <c r="A165" s="48" t="s">
        <v>182</v>
      </c>
      <c r="B165" s="38" t="s">
        <v>169</v>
      </c>
      <c r="C165" s="38" t="s">
        <v>171</v>
      </c>
      <c r="D165" s="38" t="s">
        <v>183</v>
      </c>
      <c r="E165" s="38"/>
      <c r="F165" s="39">
        <f t="shared" ref="F165:G165" si="51">F166</f>
        <v>83746.600000000006</v>
      </c>
      <c r="G165" s="39">
        <f t="shared" si="51"/>
        <v>87248.2</v>
      </c>
    </row>
    <row r="166" spans="1:7" customFormat="1" ht="38.25" x14ac:dyDescent="0.2">
      <c r="A166" s="50" t="s">
        <v>67</v>
      </c>
      <c r="B166" s="40" t="s">
        <v>169</v>
      </c>
      <c r="C166" s="40" t="s">
        <v>171</v>
      </c>
      <c r="D166" s="40" t="s">
        <v>183</v>
      </c>
      <c r="E166" s="40" t="s">
        <v>68</v>
      </c>
      <c r="F166" s="41">
        <v>83746.600000000006</v>
      </c>
      <c r="G166" s="41">
        <v>87248.2</v>
      </c>
    </row>
    <row r="167" spans="1:7" customFormat="1" ht="54" x14ac:dyDescent="0.2">
      <c r="A167" s="54" t="s">
        <v>184</v>
      </c>
      <c r="B167" s="38" t="s">
        <v>169</v>
      </c>
      <c r="C167" s="38" t="s">
        <v>171</v>
      </c>
      <c r="D167" s="38" t="s">
        <v>185</v>
      </c>
      <c r="E167" s="38"/>
      <c r="F167" s="39">
        <f t="shared" ref="F167:G167" si="52">F168</f>
        <v>4.5</v>
      </c>
      <c r="G167" s="39">
        <f t="shared" si="52"/>
        <v>4.2</v>
      </c>
    </row>
    <row r="168" spans="1:7" customFormat="1" x14ac:dyDescent="0.2">
      <c r="A168" s="50" t="s">
        <v>186</v>
      </c>
      <c r="B168" s="40" t="s">
        <v>169</v>
      </c>
      <c r="C168" s="40" t="s">
        <v>171</v>
      </c>
      <c r="D168" s="40" t="s">
        <v>185</v>
      </c>
      <c r="E168" s="40" t="s">
        <v>187</v>
      </c>
      <c r="F168" s="41">
        <v>4.5</v>
      </c>
      <c r="G168" s="41">
        <v>4.2</v>
      </c>
    </row>
    <row r="169" spans="1:7" customFormat="1" ht="13.5" x14ac:dyDescent="0.2">
      <c r="A169" s="48" t="s">
        <v>188</v>
      </c>
      <c r="B169" s="38" t="s">
        <v>169</v>
      </c>
      <c r="C169" s="38" t="s">
        <v>189</v>
      </c>
      <c r="D169" s="38"/>
      <c r="E169" s="38"/>
      <c r="F169" s="51">
        <f t="shared" ref="F169:G169" si="53">F170+F173+F175+F177+F179+F181+F183+F185+F187+F189+F191+F193+F195+F197+F199+F201+F203+F205+F207+F209+F211</f>
        <v>814183.94011999993</v>
      </c>
      <c r="G169" s="51">
        <f t="shared" si="53"/>
        <v>674920.87399999984</v>
      </c>
    </row>
    <row r="170" spans="1:7" s="35" customFormat="1" ht="40.5" x14ac:dyDescent="0.2">
      <c r="A170" s="54" t="s">
        <v>174</v>
      </c>
      <c r="B170" s="38" t="s">
        <v>169</v>
      </c>
      <c r="C170" s="38" t="s">
        <v>189</v>
      </c>
      <c r="D170" s="38" t="s">
        <v>190</v>
      </c>
      <c r="E170" s="38"/>
      <c r="F170" s="39">
        <f t="shared" ref="F170:G170" si="54">F172+F171</f>
        <v>107821.7</v>
      </c>
      <c r="G170" s="39">
        <f t="shared" si="54"/>
        <v>111821.7</v>
      </c>
    </row>
    <row r="171" spans="1:7" x14ac:dyDescent="0.2">
      <c r="A171" s="50" t="s">
        <v>33</v>
      </c>
      <c r="B171" s="40" t="s">
        <v>169</v>
      </c>
      <c r="C171" s="40" t="s">
        <v>189</v>
      </c>
      <c r="D171" s="40" t="s">
        <v>190</v>
      </c>
      <c r="E171" s="40" t="s">
        <v>34</v>
      </c>
      <c r="F171" s="41">
        <v>20</v>
      </c>
      <c r="G171" s="41">
        <v>20</v>
      </c>
    </row>
    <row r="172" spans="1:7" customFormat="1" ht="38.25" x14ac:dyDescent="0.2">
      <c r="A172" s="50" t="s">
        <v>67</v>
      </c>
      <c r="B172" s="40" t="s">
        <v>169</v>
      </c>
      <c r="C172" s="40" t="s">
        <v>189</v>
      </c>
      <c r="D172" s="40" t="s">
        <v>190</v>
      </c>
      <c r="E172" s="40" t="s">
        <v>68</v>
      </c>
      <c r="F172" s="41">
        <v>107801.7</v>
      </c>
      <c r="G172" s="41">
        <v>111801.7</v>
      </c>
    </row>
    <row r="173" spans="1:7" s="35" customFormat="1" ht="27" x14ac:dyDescent="0.2">
      <c r="A173" s="48" t="s">
        <v>176</v>
      </c>
      <c r="B173" s="38" t="s">
        <v>169</v>
      </c>
      <c r="C173" s="38" t="s">
        <v>189</v>
      </c>
      <c r="D173" s="38" t="s">
        <v>191</v>
      </c>
      <c r="E173" s="38"/>
      <c r="F173" s="39">
        <f t="shared" ref="F173:G173" si="55">F174</f>
        <v>316.39999999999998</v>
      </c>
      <c r="G173" s="39">
        <f t="shared" si="55"/>
        <v>316.39999999999998</v>
      </c>
    </row>
    <row r="174" spans="1:7" customFormat="1" ht="38.25" x14ac:dyDescent="0.2">
      <c r="A174" s="50" t="s">
        <v>67</v>
      </c>
      <c r="B174" s="40" t="s">
        <v>169</v>
      </c>
      <c r="C174" s="40" t="s">
        <v>189</v>
      </c>
      <c r="D174" s="40" t="s">
        <v>191</v>
      </c>
      <c r="E174" s="40" t="s">
        <v>68</v>
      </c>
      <c r="F174" s="41">
        <v>316.39999999999998</v>
      </c>
      <c r="G174" s="41">
        <v>316.39999999999998</v>
      </c>
    </row>
    <row r="175" spans="1:7" s="35" customFormat="1" ht="27" x14ac:dyDescent="0.2">
      <c r="A175" s="48" t="s">
        <v>178</v>
      </c>
      <c r="B175" s="38" t="s">
        <v>169</v>
      </c>
      <c r="C175" s="38" t="s">
        <v>189</v>
      </c>
      <c r="D175" s="38" t="s">
        <v>192</v>
      </c>
      <c r="E175" s="38"/>
      <c r="F175" s="39">
        <f>F176</f>
        <v>164.5</v>
      </c>
      <c r="G175" s="39">
        <f>G176</f>
        <v>164.5</v>
      </c>
    </row>
    <row r="176" spans="1:7" customFormat="1" ht="38.25" x14ac:dyDescent="0.2">
      <c r="A176" s="50" t="s">
        <v>67</v>
      </c>
      <c r="B176" s="40" t="s">
        <v>169</v>
      </c>
      <c r="C176" s="40" t="s">
        <v>189</v>
      </c>
      <c r="D176" s="40" t="s">
        <v>192</v>
      </c>
      <c r="E176" s="40" t="s">
        <v>68</v>
      </c>
      <c r="F176" s="41">
        <v>164.5</v>
      </c>
      <c r="G176" s="41">
        <v>164.5</v>
      </c>
    </row>
    <row r="177" spans="1:7" s="35" customFormat="1" ht="67.5" x14ac:dyDescent="0.2">
      <c r="A177" s="48" t="s">
        <v>180</v>
      </c>
      <c r="B177" s="38" t="s">
        <v>169</v>
      </c>
      <c r="C177" s="38" t="s">
        <v>189</v>
      </c>
      <c r="D177" s="38" t="s">
        <v>193</v>
      </c>
      <c r="E177" s="38"/>
      <c r="F177" s="39">
        <f>F178</f>
        <v>5161.1000000000004</v>
      </c>
      <c r="G177" s="39">
        <f>G178</f>
        <v>6161.1</v>
      </c>
    </row>
    <row r="178" spans="1:7" customFormat="1" ht="38.25" x14ac:dyDescent="0.2">
      <c r="A178" s="50" t="s">
        <v>67</v>
      </c>
      <c r="B178" s="40" t="s">
        <v>169</v>
      </c>
      <c r="C178" s="40" t="s">
        <v>189</v>
      </c>
      <c r="D178" s="40" t="s">
        <v>193</v>
      </c>
      <c r="E178" s="40" t="s">
        <v>68</v>
      </c>
      <c r="F178" s="41">
        <v>5161.1000000000004</v>
      </c>
      <c r="G178" s="41">
        <v>6161.1</v>
      </c>
    </row>
    <row r="179" spans="1:7" customFormat="1" ht="40.5" x14ac:dyDescent="0.2">
      <c r="A179" s="54" t="s">
        <v>194</v>
      </c>
      <c r="B179" s="38" t="s">
        <v>169</v>
      </c>
      <c r="C179" s="38" t="s">
        <v>189</v>
      </c>
      <c r="D179" s="38" t="s">
        <v>195</v>
      </c>
      <c r="E179" s="38"/>
      <c r="F179" s="39">
        <f t="shared" ref="F179:G179" si="56">F180</f>
        <v>316.39999999999998</v>
      </c>
      <c r="G179" s="39">
        <f t="shared" si="56"/>
        <v>316.39999999999998</v>
      </c>
    </row>
    <row r="180" spans="1:7" customFormat="1" ht="38.25" x14ac:dyDescent="0.2">
      <c r="A180" s="50" t="s">
        <v>67</v>
      </c>
      <c r="B180" s="40" t="s">
        <v>169</v>
      </c>
      <c r="C180" s="40" t="s">
        <v>189</v>
      </c>
      <c r="D180" s="40" t="s">
        <v>195</v>
      </c>
      <c r="E180" s="40" t="s">
        <v>68</v>
      </c>
      <c r="F180" s="41">
        <v>316.39999999999998</v>
      </c>
      <c r="G180" s="41">
        <v>316.39999999999998</v>
      </c>
    </row>
    <row r="181" spans="1:7" customFormat="1" ht="40.5" x14ac:dyDescent="0.2">
      <c r="A181" s="48" t="s">
        <v>196</v>
      </c>
      <c r="B181" s="38" t="s">
        <v>169</v>
      </c>
      <c r="C181" s="38" t="s">
        <v>189</v>
      </c>
      <c r="D181" s="38" t="s">
        <v>197</v>
      </c>
      <c r="E181" s="38"/>
      <c r="F181" s="39">
        <f>F182</f>
        <v>164.5</v>
      </c>
      <c r="G181" s="39">
        <f>G182</f>
        <v>164.5</v>
      </c>
    </row>
    <row r="182" spans="1:7" customFormat="1" ht="38.25" x14ac:dyDescent="0.2">
      <c r="A182" s="50" t="s">
        <v>67</v>
      </c>
      <c r="B182" s="40" t="s">
        <v>169</v>
      </c>
      <c r="C182" s="40" t="s">
        <v>189</v>
      </c>
      <c r="D182" s="40" t="s">
        <v>197</v>
      </c>
      <c r="E182" s="40" t="s">
        <v>68</v>
      </c>
      <c r="F182" s="41">
        <v>164.5</v>
      </c>
      <c r="G182" s="41">
        <v>164.5</v>
      </c>
    </row>
    <row r="183" spans="1:7" customFormat="1" ht="54" x14ac:dyDescent="0.2">
      <c r="A183" s="54" t="s">
        <v>198</v>
      </c>
      <c r="B183" s="38" t="s">
        <v>169</v>
      </c>
      <c r="C183" s="38" t="s">
        <v>189</v>
      </c>
      <c r="D183" s="38" t="s">
        <v>199</v>
      </c>
      <c r="E183" s="38"/>
      <c r="F183" s="39">
        <f>F184</f>
        <v>35</v>
      </c>
      <c r="G183" s="39">
        <f>G184</f>
        <v>35</v>
      </c>
    </row>
    <row r="184" spans="1:7" customFormat="1" x14ac:dyDescent="0.2">
      <c r="A184" s="50" t="s">
        <v>186</v>
      </c>
      <c r="B184" s="40" t="s">
        <v>169</v>
      </c>
      <c r="C184" s="40" t="s">
        <v>189</v>
      </c>
      <c r="D184" s="40" t="s">
        <v>199</v>
      </c>
      <c r="E184" s="40" t="s">
        <v>187</v>
      </c>
      <c r="F184" s="41">
        <v>35</v>
      </c>
      <c r="G184" s="41">
        <v>35</v>
      </c>
    </row>
    <row r="185" spans="1:7" customFormat="1" ht="53.45" customHeight="1" x14ac:dyDescent="0.2">
      <c r="A185" s="54" t="s">
        <v>200</v>
      </c>
      <c r="B185" s="38" t="s">
        <v>169</v>
      </c>
      <c r="C185" s="38" t="s">
        <v>189</v>
      </c>
      <c r="D185" s="38" t="s">
        <v>201</v>
      </c>
      <c r="E185" s="38"/>
      <c r="F185" s="39">
        <f>F186</f>
        <v>646.6</v>
      </c>
      <c r="G185" s="39">
        <f>G186</f>
        <v>646.6</v>
      </c>
    </row>
    <row r="186" spans="1:7" customFormat="1" ht="38.25" x14ac:dyDescent="0.2">
      <c r="A186" s="50" t="s">
        <v>67</v>
      </c>
      <c r="B186" s="40" t="s">
        <v>169</v>
      </c>
      <c r="C186" s="40" t="s">
        <v>189</v>
      </c>
      <c r="D186" s="40" t="s">
        <v>201</v>
      </c>
      <c r="E186" s="40" t="s">
        <v>68</v>
      </c>
      <c r="F186" s="41">
        <v>646.6</v>
      </c>
      <c r="G186" s="41">
        <v>646.6</v>
      </c>
    </row>
    <row r="187" spans="1:7" s="35" customFormat="1" ht="40.5" x14ac:dyDescent="0.2">
      <c r="A187" s="48" t="s">
        <v>174</v>
      </c>
      <c r="B187" s="38" t="s">
        <v>169</v>
      </c>
      <c r="C187" s="38" t="s">
        <v>189</v>
      </c>
      <c r="D187" s="38" t="s">
        <v>202</v>
      </c>
      <c r="E187" s="38"/>
      <c r="F187" s="39">
        <f>F188</f>
        <v>26018</v>
      </c>
      <c r="G187" s="39">
        <f>G188</f>
        <v>29018</v>
      </c>
    </row>
    <row r="188" spans="1:7" customFormat="1" ht="38.25" x14ac:dyDescent="0.2">
      <c r="A188" s="50" t="s">
        <v>67</v>
      </c>
      <c r="B188" s="40" t="s">
        <v>169</v>
      </c>
      <c r="C188" s="40" t="s">
        <v>189</v>
      </c>
      <c r="D188" s="40" t="s">
        <v>202</v>
      </c>
      <c r="E188" s="40" t="s">
        <v>68</v>
      </c>
      <c r="F188" s="41">
        <v>26018</v>
      </c>
      <c r="G188" s="41">
        <v>29018</v>
      </c>
    </row>
    <row r="189" spans="1:7" s="35" customFormat="1" ht="27" x14ac:dyDescent="0.2">
      <c r="A189" s="48" t="s">
        <v>176</v>
      </c>
      <c r="B189" s="38" t="s">
        <v>169</v>
      </c>
      <c r="C189" s="38" t="s">
        <v>189</v>
      </c>
      <c r="D189" s="38" t="s">
        <v>203</v>
      </c>
      <c r="E189" s="38"/>
      <c r="F189" s="39">
        <f>F190</f>
        <v>150</v>
      </c>
      <c r="G189" s="39">
        <f>G190</f>
        <v>150</v>
      </c>
    </row>
    <row r="190" spans="1:7" customFormat="1" ht="38.25" x14ac:dyDescent="0.2">
      <c r="A190" s="50" t="s">
        <v>67</v>
      </c>
      <c r="B190" s="40" t="s">
        <v>169</v>
      </c>
      <c r="C190" s="40" t="s">
        <v>189</v>
      </c>
      <c r="D190" s="40" t="s">
        <v>203</v>
      </c>
      <c r="E190" s="40" t="s">
        <v>68</v>
      </c>
      <c r="F190" s="41">
        <v>150</v>
      </c>
      <c r="G190" s="41">
        <v>150</v>
      </c>
    </row>
    <row r="191" spans="1:7" s="35" customFormat="1" ht="27" x14ac:dyDescent="0.2">
      <c r="A191" s="48" t="s">
        <v>178</v>
      </c>
      <c r="B191" s="38" t="s">
        <v>169</v>
      </c>
      <c r="C191" s="38" t="s">
        <v>189</v>
      </c>
      <c r="D191" s="38" t="s">
        <v>204</v>
      </c>
      <c r="E191" s="38"/>
      <c r="F191" s="39">
        <f>F192</f>
        <v>70</v>
      </c>
      <c r="G191" s="39">
        <f>G192</f>
        <v>70</v>
      </c>
    </row>
    <row r="192" spans="1:7" customFormat="1" ht="38.25" x14ac:dyDescent="0.2">
      <c r="A192" s="50" t="s">
        <v>67</v>
      </c>
      <c r="B192" s="40" t="s">
        <v>169</v>
      </c>
      <c r="C192" s="40" t="s">
        <v>189</v>
      </c>
      <c r="D192" s="40" t="s">
        <v>204</v>
      </c>
      <c r="E192" s="40" t="s">
        <v>68</v>
      </c>
      <c r="F192" s="41">
        <v>70</v>
      </c>
      <c r="G192" s="41">
        <v>70</v>
      </c>
    </row>
    <row r="193" spans="1:7" s="35" customFormat="1" ht="67.5" x14ac:dyDescent="0.2">
      <c r="A193" s="48" t="s">
        <v>180</v>
      </c>
      <c r="B193" s="38" t="s">
        <v>169</v>
      </c>
      <c r="C193" s="38" t="s">
        <v>189</v>
      </c>
      <c r="D193" s="38" t="s">
        <v>205</v>
      </c>
      <c r="E193" s="38"/>
      <c r="F193" s="39">
        <f>F194</f>
        <v>489.8</v>
      </c>
      <c r="G193" s="39">
        <f>G194</f>
        <v>489.8</v>
      </c>
    </row>
    <row r="194" spans="1:7" customFormat="1" ht="38.25" x14ac:dyDescent="0.2">
      <c r="A194" s="50" t="s">
        <v>67</v>
      </c>
      <c r="B194" s="40" t="s">
        <v>169</v>
      </c>
      <c r="C194" s="40" t="s">
        <v>189</v>
      </c>
      <c r="D194" s="40" t="s">
        <v>205</v>
      </c>
      <c r="E194" s="40" t="s">
        <v>68</v>
      </c>
      <c r="F194" s="41">
        <v>489.8</v>
      </c>
      <c r="G194" s="41">
        <v>489.8</v>
      </c>
    </row>
    <row r="195" spans="1:7" customFormat="1" ht="70.5" customHeight="1" x14ac:dyDescent="0.2">
      <c r="A195" s="54" t="s">
        <v>206</v>
      </c>
      <c r="B195" s="38" t="s">
        <v>169</v>
      </c>
      <c r="C195" s="38" t="s">
        <v>189</v>
      </c>
      <c r="D195" s="38" t="s">
        <v>207</v>
      </c>
      <c r="E195" s="38"/>
      <c r="F195" s="39">
        <f t="shared" ref="F195:G195" si="57">F196</f>
        <v>469540.7</v>
      </c>
      <c r="G195" s="39">
        <f t="shared" si="57"/>
        <v>488062.7</v>
      </c>
    </row>
    <row r="196" spans="1:7" customFormat="1" ht="38.25" x14ac:dyDescent="0.2">
      <c r="A196" s="50" t="s">
        <v>67</v>
      </c>
      <c r="B196" s="40" t="s">
        <v>169</v>
      </c>
      <c r="C196" s="40" t="s">
        <v>189</v>
      </c>
      <c r="D196" s="40" t="s">
        <v>207</v>
      </c>
      <c r="E196" s="40" t="s">
        <v>68</v>
      </c>
      <c r="F196" s="41">
        <v>469540.7</v>
      </c>
      <c r="G196" s="41">
        <v>488062.7</v>
      </c>
    </row>
    <row r="197" spans="1:7" customFormat="1" ht="67.5" x14ac:dyDescent="0.2">
      <c r="A197" s="54" t="s">
        <v>208</v>
      </c>
      <c r="B197" s="38" t="s">
        <v>169</v>
      </c>
      <c r="C197" s="38" t="s">
        <v>189</v>
      </c>
      <c r="D197" s="38" t="s">
        <v>209</v>
      </c>
      <c r="E197" s="38"/>
      <c r="F197" s="49">
        <f t="shared" ref="F197:G197" si="58">F198</f>
        <v>133.529</v>
      </c>
      <c r="G197" s="49">
        <f t="shared" si="58"/>
        <v>133.529</v>
      </c>
    </row>
    <row r="198" spans="1:7" customFormat="1" x14ac:dyDescent="0.2">
      <c r="A198" s="50" t="s">
        <v>186</v>
      </c>
      <c r="B198" s="40" t="s">
        <v>169</v>
      </c>
      <c r="C198" s="40" t="s">
        <v>189</v>
      </c>
      <c r="D198" s="40" t="s">
        <v>209</v>
      </c>
      <c r="E198" s="40" t="s">
        <v>187</v>
      </c>
      <c r="F198" s="53">
        <v>133.529</v>
      </c>
      <c r="G198" s="53">
        <v>133.529</v>
      </c>
    </row>
    <row r="199" spans="1:7" customFormat="1" ht="94.5" x14ac:dyDescent="0.2">
      <c r="A199" s="54" t="s">
        <v>210</v>
      </c>
      <c r="B199" s="38" t="s">
        <v>169</v>
      </c>
      <c r="C199" s="38" t="s">
        <v>189</v>
      </c>
      <c r="D199" s="38" t="s">
        <v>211</v>
      </c>
      <c r="E199" s="38"/>
      <c r="F199" s="49">
        <f t="shared" ref="F199:G199" si="59">F200</f>
        <v>23.382000000000001</v>
      </c>
      <c r="G199" s="49">
        <f t="shared" si="59"/>
        <v>23.382000000000001</v>
      </c>
    </row>
    <row r="200" spans="1:7" customFormat="1" x14ac:dyDescent="0.2">
      <c r="A200" s="50" t="s">
        <v>186</v>
      </c>
      <c r="B200" s="40" t="s">
        <v>169</v>
      </c>
      <c r="C200" s="40" t="s">
        <v>189</v>
      </c>
      <c r="D200" s="40" t="s">
        <v>211</v>
      </c>
      <c r="E200" s="40" t="s">
        <v>187</v>
      </c>
      <c r="F200" s="53">
        <v>23.382000000000001</v>
      </c>
      <c r="G200" s="53">
        <v>23.382000000000001</v>
      </c>
    </row>
    <row r="201" spans="1:7" customFormat="1" ht="67.5" x14ac:dyDescent="0.2">
      <c r="A201" s="48" t="s">
        <v>212</v>
      </c>
      <c r="B201" s="38" t="s">
        <v>169</v>
      </c>
      <c r="C201" s="38" t="s">
        <v>189</v>
      </c>
      <c r="D201" s="38" t="s">
        <v>213</v>
      </c>
      <c r="E201" s="38"/>
      <c r="F201" s="49">
        <f t="shared" ref="F201:G201" si="60">F202</f>
        <v>96.515000000000001</v>
      </c>
      <c r="G201" s="49">
        <f t="shared" si="60"/>
        <v>122.68300000000001</v>
      </c>
    </row>
    <row r="202" spans="1:7" customFormat="1" ht="25.5" x14ac:dyDescent="0.2">
      <c r="A202" s="50" t="s">
        <v>73</v>
      </c>
      <c r="B202" s="40" t="s">
        <v>169</v>
      </c>
      <c r="C202" s="40" t="s">
        <v>189</v>
      </c>
      <c r="D202" s="40" t="s">
        <v>213</v>
      </c>
      <c r="E202" s="40" t="s">
        <v>74</v>
      </c>
      <c r="F202" s="53">
        <v>96.515000000000001</v>
      </c>
      <c r="G202" s="53">
        <v>122.68300000000001</v>
      </c>
    </row>
    <row r="203" spans="1:7" customFormat="1" ht="54" x14ac:dyDescent="0.2">
      <c r="A203" s="54" t="s">
        <v>184</v>
      </c>
      <c r="B203" s="38" t="s">
        <v>169</v>
      </c>
      <c r="C203" s="38" t="s">
        <v>189</v>
      </c>
      <c r="D203" s="38" t="s">
        <v>185</v>
      </c>
      <c r="E203" s="38"/>
      <c r="F203" s="49">
        <f t="shared" ref="F203:G203" si="61">F204</f>
        <v>85.149000000000001</v>
      </c>
      <c r="G203" s="49">
        <f t="shared" si="61"/>
        <v>79.38</v>
      </c>
    </row>
    <row r="204" spans="1:7" customFormat="1" x14ac:dyDescent="0.2">
      <c r="A204" s="50" t="s">
        <v>186</v>
      </c>
      <c r="B204" s="40" t="s">
        <v>169</v>
      </c>
      <c r="C204" s="40" t="s">
        <v>189</v>
      </c>
      <c r="D204" s="40" t="s">
        <v>185</v>
      </c>
      <c r="E204" s="40" t="s">
        <v>187</v>
      </c>
      <c r="F204" s="53">
        <v>85.149000000000001</v>
      </c>
      <c r="G204" s="53">
        <v>79.38</v>
      </c>
    </row>
    <row r="205" spans="1:7" customFormat="1" ht="94.5" x14ac:dyDescent="0.2">
      <c r="A205" s="48" t="s">
        <v>214</v>
      </c>
      <c r="B205" s="38" t="s">
        <v>169</v>
      </c>
      <c r="C205" s="38" t="s">
        <v>189</v>
      </c>
      <c r="D205" s="38" t="s">
        <v>215</v>
      </c>
      <c r="E205" s="38"/>
      <c r="F205" s="39">
        <f t="shared" ref="F205:G205" si="62">F206</f>
        <v>20156.599999999999</v>
      </c>
      <c r="G205" s="39">
        <f t="shared" si="62"/>
        <v>20156.599999999999</v>
      </c>
    </row>
    <row r="206" spans="1:7" customFormat="1" ht="38.25" x14ac:dyDescent="0.2">
      <c r="A206" s="50" t="s">
        <v>67</v>
      </c>
      <c r="B206" s="40" t="s">
        <v>169</v>
      </c>
      <c r="C206" s="40" t="s">
        <v>189</v>
      </c>
      <c r="D206" s="40" t="s">
        <v>215</v>
      </c>
      <c r="E206" s="40" t="s">
        <v>68</v>
      </c>
      <c r="F206" s="41">
        <v>20156.599999999999</v>
      </c>
      <c r="G206" s="41">
        <v>20156.599999999999</v>
      </c>
    </row>
    <row r="207" spans="1:7" customFormat="1" ht="40.5" x14ac:dyDescent="0.2">
      <c r="A207" s="48" t="s">
        <v>216</v>
      </c>
      <c r="B207" s="38" t="s">
        <v>169</v>
      </c>
      <c r="C207" s="38" t="s">
        <v>189</v>
      </c>
      <c r="D207" s="38" t="s">
        <v>217</v>
      </c>
      <c r="E207" s="38"/>
      <c r="F207" s="39">
        <f t="shared" ref="F207:G207" si="63">F208</f>
        <v>0</v>
      </c>
      <c r="G207" s="39">
        <f t="shared" si="63"/>
        <v>0</v>
      </c>
    </row>
    <row r="208" spans="1:7" customFormat="1" ht="25.5" x14ac:dyDescent="0.2">
      <c r="A208" s="50" t="s">
        <v>73</v>
      </c>
      <c r="B208" s="40" t="s">
        <v>169</v>
      </c>
      <c r="C208" s="40" t="s">
        <v>189</v>
      </c>
      <c r="D208" s="40" t="s">
        <v>217</v>
      </c>
      <c r="E208" s="40" t="s">
        <v>74</v>
      </c>
      <c r="F208" s="41">
        <v>0</v>
      </c>
      <c r="G208" s="41">
        <v>0</v>
      </c>
    </row>
    <row r="209" spans="1:7" customFormat="1" ht="54" x14ac:dyDescent="0.2">
      <c r="A209" s="55" t="s">
        <v>218</v>
      </c>
      <c r="B209" s="38" t="s">
        <v>169</v>
      </c>
      <c r="C209" s="38" t="s">
        <v>189</v>
      </c>
      <c r="D209" s="38" t="s">
        <v>219</v>
      </c>
      <c r="E209" s="38"/>
      <c r="F209" s="39">
        <f t="shared" ref="F209:G209" si="64">F210</f>
        <v>16988.599999999999</v>
      </c>
      <c r="G209" s="39">
        <f t="shared" si="64"/>
        <v>16988.599999999999</v>
      </c>
    </row>
    <row r="210" spans="1:7" customFormat="1" ht="38.25" x14ac:dyDescent="0.2">
      <c r="A210" s="50" t="s">
        <v>67</v>
      </c>
      <c r="B210" s="40" t="s">
        <v>169</v>
      </c>
      <c r="C210" s="40" t="s">
        <v>189</v>
      </c>
      <c r="D210" s="40" t="s">
        <v>219</v>
      </c>
      <c r="E210" s="40" t="s">
        <v>68</v>
      </c>
      <c r="F210" s="41">
        <v>16988.599999999999</v>
      </c>
      <c r="G210" s="41">
        <v>16988.599999999999</v>
      </c>
    </row>
    <row r="211" spans="1:7" s="35" customFormat="1" ht="27" x14ac:dyDescent="0.2">
      <c r="A211" s="48" t="s">
        <v>220</v>
      </c>
      <c r="B211" s="38" t="s">
        <v>169</v>
      </c>
      <c r="C211" s="38" t="s">
        <v>189</v>
      </c>
      <c r="D211" s="38" t="s">
        <v>221</v>
      </c>
      <c r="E211" s="38"/>
      <c r="F211" s="51">
        <f t="shared" ref="F211:G211" si="65">F212</f>
        <v>165805.46512000001</v>
      </c>
      <c r="G211" s="39">
        <f t="shared" si="65"/>
        <v>0</v>
      </c>
    </row>
    <row r="212" spans="1:7" customFormat="1" ht="38.25" x14ac:dyDescent="0.2">
      <c r="A212" s="50" t="s">
        <v>67</v>
      </c>
      <c r="B212" s="40" t="s">
        <v>169</v>
      </c>
      <c r="C212" s="40" t="s">
        <v>189</v>
      </c>
      <c r="D212" s="40" t="s">
        <v>221</v>
      </c>
      <c r="E212" s="56" t="s">
        <v>68</v>
      </c>
      <c r="F212" s="57">
        <v>165805.46512000001</v>
      </c>
      <c r="G212" s="41">
        <v>0</v>
      </c>
    </row>
    <row r="213" spans="1:7" customFormat="1" ht="13.5" x14ac:dyDescent="0.2">
      <c r="A213" s="48" t="s">
        <v>222</v>
      </c>
      <c r="B213" s="38" t="s">
        <v>169</v>
      </c>
      <c r="C213" s="38" t="s">
        <v>223</v>
      </c>
      <c r="D213" s="38"/>
      <c r="E213" s="38"/>
      <c r="F213" s="39">
        <f t="shared" ref="F213:G213" si="66">F214+F216+F218+F220+F222+F225</f>
        <v>58158.9</v>
      </c>
      <c r="G213" s="39">
        <f t="shared" si="66"/>
        <v>66158.899999999994</v>
      </c>
    </row>
    <row r="214" spans="1:7" s="35" customFormat="1" ht="40.5" x14ac:dyDescent="0.2">
      <c r="A214" s="48" t="s">
        <v>174</v>
      </c>
      <c r="B214" s="38" t="s">
        <v>169</v>
      </c>
      <c r="C214" s="38" t="s">
        <v>223</v>
      </c>
      <c r="D214" s="38" t="s">
        <v>224</v>
      </c>
      <c r="E214" s="38"/>
      <c r="F214" s="39">
        <f t="shared" ref="F214:G214" si="67">F215</f>
        <v>24017.8</v>
      </c>
      <c r="G214" s="39">
        <f t="shared" si="67"/>
        <v>27017.8</v>
      </c>
    </row>
    <row r="215" spans="1:7" customFormat="1" ht="38.25" x14ac:dyDescent="0.2">
      <c r="A215" s="50" t="s">
        <v>67</v>
      </c>
      <c r="B215" s="40" t="s">
        <v>169</v>
      </c>
      <c r="C215" s="40" t="s">
        <v>223</v>
      </c>
      <c r="D215" s="40" t="s">
        <v>224</v>
      </c>
      <c r="E215" s="40" t="s">
        <v>68</v>
      </c>
      <c r="F215" s="41">
        <v>24017.8</v>
      </c>
      <c r="G215" s="41">
        <v>27017.8</v>
      </c>
    </row>
    <row r="216" spans="1:7" s="35" customFormat="1" ht="27" x14ac:dyDescent="0.2">
      <c r="A216" s="48" t="s">
        <v>176</v>
      </c>
      <c r="B216" s="38" t="s">
        <v>169</v>
      </c>
      <c r="C216" s="38" t="s">
        <v>223</v>
      </c>
      <c r="D216" s="38" t="s">
        <v>225</v>
      </c>
      <c r="E216" s="38"/>
      <c r="F216" s="58">
        <f>F217</f>
        <v>15</v>
      </c>
      <c r="G216" s="58">
        <f>G217</f>
        <v>15</v>
      </c>
    </row>
    <row r="217" spans="1:7" customFormat="1" ht="38.25" x14ac:dyDescent="0.2">
      <c r="A217" s="50" t="s">
        <v>67</v>
      </c>
      <c r="B217" s="40" t="s">
        <v>169</v>
      </c>
      <c r="C217" s="40" t="s">
        <v>223</v>
      </c>
      <c r="D217" s="40" t="s">
        <v>225</v>
      </c>
      <c r="E217" s="40" t="s">
        <v>68</v>
      </c>
      <c r="F217" s="59">
        <v>15</v>
      </c>
      <c r="G217" s="59">
        <v>15</v>
      </c>
    </row>
    <row r="218" spans="1:7" s="35" customFormat="1" ht="27" x14ac:dyDescent="0.2">
      <c r="A218" s="48" t="s">
        <v>178</v>
      </c>
      <c r="B218" s="38" t="s">
        <v>169</v>
      </c>
      <c r="C218" s="38" t="s">
        <v>223</v>
      </c>
      <c r="D218" s="38" t="s">
        <v>226</v>
      </c>
      <c r="E218" s="38"/>
      <c r="F218" s="58" t="str">
        <f>F219</f>
        <v>11,2</v>
      </c>
      <c r="G218" s="58" t="str">
        <f>G219</f>
        <v>11,2</v>
      </c>
    </row>
    <row r="219" spans="1:7" customFormat="1" ht="38.25" x14ac:dyDescent="0.2">
      <c r="A219" s="50" t="s">
        <v>67</v>
      </c>
      <c r="B219" s="40" t="s">
        <v>169</v>
      </c>
      <c r="C219" s="40" t="s">
        <v>223</v>
      </c>
      <c r="D219" s="40" t="s">
        <v>226</v>
      </c>
      <c r="E219" s="40" t="s">
        <v>68</v>
      </c>
      <c r="F219" s="59" t="s">
        <v>227</v>
      </c>
      <c r="G219" s="59" t="s">
        <v>227</v>
      </c>
    </row>
    <row r="220" spans="1:7" s="35" customFormat="1" ht="67.5" x14ac:dyDescent="0.2">
      <c r="A220" s="48" t="s">
        <v>228</v>
      </c>
      <c r="B220" s="38" t="s">
        <v>169</v>
      </c>
      <c r="C220" s="38" t="s">
        <v>223</v>
      </c>
      <c r="D220" s="38" t="s">
        <v>229</v>
      </c>
      <c r="E220" s="38"/>
      <c r="F220" s="58">
        <f>F221</f>
        <v>11385</v>
      </c>
      <c r="G220" s="58">
        <f>G221</f>
        <v>12385</v>
      </c>
    </row>
    <row r="221" spans="1:7" customFormat="1" ht="38.25" x14ac:dyDescent="0.2">
      <c r="A221" s="50" t="s">
        <v>67</v>
      </c>
      <c r="B221" s="40" t="s">
        <v>169</v>
      </c>
      <c r="C221" s="40" t="s">
        <v>223</v>
      </c>
      <c r="D221" s="60">
        <v>2740040040</v>
      </c>
      <c r="E221" s="61">
        <v>611</v>
      </c>
      <c r="F221" s="62">
        <v>11385</v>
      </c>
      <c r="G221" s="62">
        <v>12385</v>
      </c>
    </row>
    <row r="222" spans="1:7" customFormat="1" ht="75.75" customHeight="1" x14ac:dyDescent="0.2">
      <c r="A222" s="48" t="s">
        <v>230</v>
      </c>
      <c r="B222" s="63" t="s">
        <v>169</v>
      </c>
      <c r="C222" s="63"/>
      <c r="D222" s="63" t="s">
        <v>231</v>
      </c>
      <c r="E222" s="63"/>
      <c r="F222" s="64">
        <f t="shared" ref="F222:G222" si="68">F223+F224</f>
        <v>22729.9</v>
      </c>
      <c r="G222" s="64">
        <f t="shared" si="68"/>
        <v>26729.9</v>
      </c>
    </row>
    <row r="223" spans="1:7" customFormat="1" ht="38.25" x14ac:dyDescent="0.2">
      <c r="A223" s="65" t="s">
        <v>67</v>
      </c>
      <c r="B223" s="56" t="s">
        <v>169</v>
      </c>
      <c r="C223" s="56" t="s">
        <v>223</v>
      </c>
      <c r="D223" s="56" t="s">
        <v>231</v>
      </c>
      <c r="E223" s="56" t="s">
        <v>68</v>
      </c>
      <c r="F223" s="66">
        <v>22658.9</v>
      </c>
      <c r="G223" s="66">
        <v>26658.9</v>
      </c>
    </row>
    <row r="224" spans="1:7" customFormat="1" x14ac:dyDescent="0.2">
      <c r="A224" s="65" t="s">
        <v>186</v>
      </c>
      <c r="B224" s="56" t="s">
        <v>169</v>
      </c>
      <c r="C224" s="56" t="s">
        <v>223</v>
      </c>
      <c r="D224" s="56" t="s">
        <v>231</v>
      </c>
      <c r="E224" s="56" t="s">
        <v>187</v>
      </c>
      <c r="F224" s="66">
        <v>71</v>
      </c>
      <c r="G224" s="66">
        <v>71</v>
      </c>
    </row>
    <row r="225" spans="1:7" s="35" customFormat="1" ht="67.5" x14ac:dyDescent="0.2">
      <c r="A225" s="67" t="s">
        <v>232</v>
      </c>
      <c r="B225" s="63" t="s">
        <v>169</v>
      </c>
      <c r="C225" s="63" t="s">
        <v>223</v>
      </c>
      <c r="D225" s="63" t="s">
        <v>233</v>
      </c>
      <c r="E225" s="63"/>
      <c r="F225" s="64">
        <f t="shared" ref="F225:G225" si="69">F226</f>
        <v>0</v>
      </c>
      <c r="G225" s="64">
        <f t="shared" si="69"/>
        <v>0</v>
      </c>
    </row>
    <row r="226" spans="1:7" customFormat="1" x14ac:dyDescent="0.2">
      <c r="A226" s="65" t="s">
        <v>186</v>
      </c>
      <c r="B226" s="56" t="s">
        <v>169</v>
      </c>
      <c r="C226" s="56" t="s">
        <v>223</v>
      </c>
      <c r="D226" s="56" t="s">
        <v>233</v>
      </c>
      <c r="E226" s="56" t="s">
        <v>187</v>
      </c>
      <c r="F226" s="66">
        <v>0</v>
      </c>
      <c r="G226" s="66">
        <v>0</v>
      </c>
    </row>
    <row r="227" spans="1:7" customFormat="1" ht="13.5" x14ac:dyDescent="0.2">
      <c r="A227" s="10" t="s">
        <v>234</v>
      </c>
      <c r="B227" s="11" t="s">
        <v>169</v>
      </c>
      <c r="C227" s="11" t="s">
        <v>235</v>
      </c>
      <c r="D227" s="11"/>
      <c r="E227" s="11"/>
      <c r="F227" s="12">
        <f t="shared" ref="F227:G228" si="70">F228</f>
        <v>100</v>
      </c>
      <c r="G227" s="12">
        <f t="shared" si="70"/>
        <v>100</v>
      </c>
    </row>
    <row r="228" spans="1:7" customFormat="1" ht="40.5" x14ac:dyDescent="0.2">
      <c r="A228" s="10" t="s">
        <v>236</v>
      </c>
      <c r="B228" s="11" t="s">
        <v>169</v>
      </c>
      <c r="C228" s="11" t="s">
        <v>235</v>
      </c>
      <c r="D228" s="11" t="s">
        <v>237</v>
      </c>
      <c r="E228" s="11"/>
      <c r="F228" s="12">
        <f t="shared" si="70"/>
        <v>100</v>
      </c>
      <c r="G228" s="12">
        <f t="shared" si="70"/>
        <v>100</v>
      </c>
    </row>
    <row r="229" spans="1:7" customFormat="1" x14ac:dyDescent="0.2">
      <c r="A229" s="13" t="s">
        <v>33</v>
      </c>
      <c r="B229" s="14" t="s">
        <v>169</v>
      </c>
      <c r="C229" s="14" t="s">
        <v>235</v>
      </c>
      <c r="D229" s="14" t="s">
        <v>237</v>
      </c>
      <c r="E229" s="14" t="s">
        <v>34</v>
      </c>
      <c r="F229" s="15">
        <v>100</v>
      </c>
      <c r="G229" s="15">
        <v>100</v>
      </c>
    </row>
    <row r="230" spans="1:7" customFormat="1" ht="13.5" x14ac:dyDescent="0.2">
      <c r="A230" s="48" t="s">
        <v>238</v>
      </c>
      <c r="B230" s="38" t="s">
        <v>169</v>
      </c>
      <c r="C230" s="38" t="s">
        <v>239</v>
      </c>
      <c r="D230" s="38"/>
      <c r="E230" s="38"/>
      <c r="F230" s="49">
        <f t="shared" ref="F230:G230" si="71">F231+F233+F236+F240+F242+F244+F246+F248+F250+F252+F254+F256+F258</f>
        <v>12539.312</v>
      </c>
      <c r="G230" s="49">
        <f t="shared" si="71"/>
        <v>12500.959000000001</v>
      </c>
    </row>
    <row r="231" spans="1:7" customFormat="1" ht="40.5" x14ac:dyDescent="0.2">
      <c r="A231" s="48" t="s">
        <v>240</v>
      </c>
      <c r="B231" s="38" t="s">
        <v>169</v>
      </c>
      <c r="C231" s="38" t="s">
        <v>239</v>
      </c>
      <c r="D231" s="38" t="s">
        <v>241</v>
      </c>
      <c r="E231" s="38"/>
      <c r="F231" s="39">
        <f t="shared" ref="F231:G231" si="72">F232</f>
        <v>2145.1999999999998</v>
      </c>
      <c r="G231" s="39">
        <f t="shared" si="72"/>
        <v>2145.1999999999998</v>
      </c>
    </row>
    <row r="232" spans="1:7" customFormat="1" ht="38.25" x14ac:dyDescent="0.2">
      <c r="A232" s="50" t="s">
        <v>67</v>
      </c>
      <c r="B232" s="40" t="s">
        <v>169</v>
      </c>
      <c r="C232" s="40" t="s">
        <v>239</v>
      </c>
      <c r="D232" s="40" t="s">
        <v>241</v>
      </c>
      <c r="E232" s="40" t="s">
        <v>68</v>
      </c>
      <c r="F232" s="41">
        <v>2145.1999999999998</v>
      </c>
      <c r="G232" s="41">
        <v>2145.1999999999998</v>
      </c>
    </row>
    <row r="233" spans="1:7" s="35" customFormat="1" ht="27" x14ac:dyDescent="0.2">
      <c r="A233" s="48" t="s">
        <v>242</v>
      </c>
      <c r="B233" s="38" t="s">
        <v>169</v>
      </c>
      <c r="C233" s="38" t="s">
        <v>239</v>
      </c>
      <c r="D233" s="38" t="s">
        <v>243</v>
      </c>
      <c r="E233" s="38"/>
      <c r="F233" s="39">
        <f t="shared" ref="F233:G233" si="73">F234+F235</f>
        <v>5995.3</v>
      </c>
      <c r="G233" s="39">
        <f t="shared" si="73"/>
        <v>5995.3</v>
      </c>
    </row>
    <row r="234" spans="1:7" customFormat="1" x14ac:dyDescent="0.2">
      <c r="A234" s="50" t="s">
        <v>25</v>
      </c>
      <c r="B234" s="40" t="s">
        <v>169</v>
      </c>
      <c r="C234" s="40" t="s">
        <v>239</v>
      </c>
      <c r="D234" s="40" t="s">
        <v>243</v>
      </c>
      <c r="E234" s="40" t="s">
        <v>26</v>
      </c>
      <c r="F234" s="41">
        <v>4610.5</v>
      </c>
      <c r="G234" s="41">
        <v>4610.5</v>
      </c>
    </row>
    <row r="235" spans="1:7" customFormat="1" ht="38.25" x14ac:dyDescent="0.2">
      <c r="A235" s="50" t="s">
        <v>27</v>
      </c>
      <c r="B235" s="40" t="s">
        <v>169</v>
      </c>
      <c r="C235" s="40" t="s">
        <v>239</v>
      </c>
      <c r="D235" s="40" t="s">
        <v>243</v>
      </c>
      <c r="E235" s="40" t="s">
        <v>28</v>
      </c>
      <c r="F235" s="41">
        <v>1384.8</v>
      </c>
      <c r="G235" s="41">
        <v>1384.8</v>
      </c>
    </row>
    <row r="236" spans="1:7" s="35" customFormat="1" ht="27" x14ac:dyDescent="0.2">
      <c r="A236" s="48" t="s">
        <v>244</v>
      </c>
      <c r="B236" s="38" t="s">
        <v>169</v>
      </c>
      <c r="C236" s="38" t="s">
        <v>239</v>
      </c>
      <c r="D236" s="38" t="s">
        <v>245</v>
      </c>
      <c r="E236" s="38"/>
      <c r="F236" s="39">
        <f>F237+F238+F239</f>
        <v>1677.8</v>
      </c>
      <c r="G236" s="39">
        <f>G237+G238+G239</f>
        <v>1677.8</v>
      </c>
    </row>
    <row r="237" spans="1:7" customFormat="1" x14ac:dyDescent="0.2">
      <c r="A237" s="50" t="s">
        <v>246</v>
      </c>
      <c r="B237" s="40" t="s">
        <v>169</v>
      </c>
      <c r="C237" s="40" t="s">
        <v>239</v>
      </c>
      <c r="D237" s="40" t="s">
        <v>245</v>
      </c>
      <c r="E237" s="40" t="s">
        <v>247</v>
      </c>
      <c r="F237" s="41">
        <v>1205.0999999999999</v>
      </c>
      <c r="G237" s="41">
        <v>1205.0999999999999</v>
      </c>
    </row>
    <row r="238" spans="1:7" customFormat="1" ht="25.5" x14ac:dyDescent="0.2">
      <c r="A238" s="50" t="s">
        <v>248</v>
      </c>
      <c r="B238" s="40" t="s">
        <v>169</v>
      </c>
      <c r="C238" s="40" t="s">
        <v>239</v>
      </c>
      <c r="D238" s="40" t="s">
        <v>245</v>
      </c>
      <c r="E238" s="40" t="s">
        <v>249</v>
      </c>
      <c r="F238" s="41">
        <v>360.2</v>
      </c>
      <c r="G238" s="41">
        <v>360.2</v>
      </c>
    </row>
    <row r="239" spans="1:7" customFormat="1" x14ac:dyDescent="0.2">
      <c r="A239" s="50" t="s">
        <v>33</v>
      </c>
      <c r="B239" s="40" t="s">
        <v>169</v>
      </c>
      <c r="C239" s="40" t="s">
        <v>239</v>
      </c>
      <c r="D239" s="40" t="s">
        <v>245</v>
      </c>
      <c r="E239" s="40" t="s">
        <v>34</v>
      </c>
      <c r="F239" s="41">
        <v>112.5</v>
      </c>
      <c r="G239" s="41">
        <v>112.5</v>
      </c>
    </row>
    <row r="240" spans="1:7" customFormat="1" ht="40.5" x14ac:dyDescent="0.2">
      <c r="A240" s="48" t="s">
        <v>250</v>
      </c>
      <c r="B240" s="38" t="s">
        <v>169</v>
      </c>
      <c r="C240" s="38" t="s">
        <v>239</v>
      </c>
      <c r="D240" s="38" t="s">
        <v>251</v>
      </c>
      <c r="E240" s="38"/>
      <c r="F240" s="39">
        <f>F241</f>
        <v>2517.5</v>
      </c>
      <c r="G240" s="39">
        <f>G241</f>
        <v>2517.5</v>
      </c>
    </row>
    <row r="241" spans="1:7" customFormat="1" ht="38.25" x14ac:dyDescent="0.2">
      <c r="A241" s="50" t="s">
        <v>67</v>
      </c>
      <c r="B241" s="40" t="s">
        <v>169</v>
      </c>
      <c r="C241" s="40" t="s">
        <v>239</v>
      </c>
      <c r="D241" s="40" t="s">
        <v>251</v>
      </c>
      <c r="E241" s="40" t="s">
        <v>68</v>
      </c>
      <c r="F241" s="41">
        <v>2517.5</v>
      </c>
      <c r="G241" s="41">
        <v>2517.5</v>
      </c>
    </row>
    <row r="242" spans="1:7" customFormat="1" ht="94.5" x14ac:dyDescent="0.2">
      <c r="A242" s="54" t="s">
        <v>252</v>
      </c>
      <c r="B242" s="38" t="s">
        <v>169</v>
      </c>
      <c r="C242" s="38" t="s">
        <v>239</v>
      </c>
      <c r="D242" s="38" t="s">
        <v>253</v>
      </c>
      <c r="E242" s="38"/>
      <c r="F242" s="49">
        <f t="shared" ref="F242:G242" si="74">F243</f>
        <v>2.863</v>
      </c>
      <c r="G242" s="49">
        <f t="shared" si="74"/>
        <v>2.8330000000000002</v>
      </c>
    </row>
    <row r="243" spans="1:7" customFormat="1" x14ac:dyDescent="0.2">
      <c r="A243" s="50" t="s">
        <v>33</v>
      </c>
      <c r="B243" s="40" t="s">
        <v>169</v>
      </c>
      <c r="C243" s="40" t="s">
        <v>239</v>
      </c>
      <c r="D243" s="40" t="s">
        <v>253</v>
      </c>
      <c r="E243" s="40" t="s">
        <v>34</v>
      </c>
      <c r="F243" s="53">
        <v>2.863</v>
      </c>
      <c r="G243" s="53">
        <v>2.8330000000000002</v>
      </c>
    </row>
    <row r="244" spans="1:7" customFormat="1" ht="41.25" customHeight="1" x14ac:dyDescent="0.2">
      <c r="A244" s="48" t="s">
        <v>254</v>
      </c>
      <c r="B244" s="38" t="s">
        <v>169</v>
      </c>
      <c r="C244" s="38" t="s">
        <v>239</v>
      </c>
      <c r="D244" s="38" t="s">
        <v>255</v>
      </c>
      <c r="E244" s="38"/>
      <c r="F244" s="49">
        <f t="shared" ref="F244:G244" si="75">F245</f>
        <v>149.25</v>
      </c>
      <c r="G244" s="49">
        <f t="shared" si="75"/>
        <v>110.652</v>
      </c>
    </row>
    <row r="245" spans="1:7" customFormat="1" x14ac:dyDescent="0.2">
      <c r="A245" s="50" t="s">
        <v>33</v>
      </c>
      <c r="B245" s="40" t="s">
        <v>169</v>
      </c>
      <c r="C245" s="40" t="s">
        <v>239</v>
      </c>
      <c r="D245" s="40" t="s">
        <v>255</v>
      </c>
      <c r="E245" s="40" t="s">
        <v>34</v>
      </c>
      <c r="F245" s="53">
        <v>149.25</v>
      </c>
      <c r="G245" s="53">
        <v>110.652</v>
      </c>
    </row>
    <row r="246" spans="1:7" customFormat="1" ht="67.5" x14ac:dyDescent="0.2">
      <c r="A246" s="54" t="s">
        <v>208</v>
      </c>
      <c r="B246" s="38" t="s">
        <v>169</v>
      </c>
      <c r="C246" s="38" t="s">
        <v>239</v>
      </c>
      <c r="D246" s="38" t="s">
        <v>209</v>
      </c>
      <c r="E246" s="38"/>
      <c r="F246" s="49">
        <f t="shared" ref="F246:G246" si="76">F247</f>
        <v>0.67100000000000004</v>
      </c>
      <c r="G246" s="49">
        <f t="shared" si="76"/>
        <v>0.67100000000000004</v>
      </c>
    </row>
    <row r="247" spans="1:7" customFormat="1" x14ac:dyDescent="0.2">
      <c r="A247" s="50" t="s">
        <v>33</v>
      </c>
      <c r="B247" s="40" t="s">
        <v>169</v>
      </c>
      <c r="C247" s="40" t="s">
        <v>239</v>
      </c>
      <c r="D247" s="40" t="s">
        <v>209</v>
      </c>
      <c r="E247" s="40" t="s">
        <v>34</v>
      </c>
      <c r="F247" s="53">
        <v>0.67100000000000004</v>
      </c>
      <c r="G247" s="53">
        <v>0.67100000000000004</v>
      </c>
    </row>
    <row r="248" spans="1:7" customFormat="1" ht="94.5" x14ac:dyDescent="0.2">
      <c r="A248" s="54" t="s">
        <v>210</v>
      </c>
      <c r="B248" s="38" t="s">
        <v>169</v>
      </c>
      <c r="C248" s="38" t="s">
        <v>239</v>
      </c>
      <c r="D248" s="38" t="s">
        <v>211</v>
      </c>
      <c r="E248" s="38"/>
      <c r="F248" s="49">
        <f t="shared" ref="F248:G248" si="77">F249</f>
        <v>0.11799999999999999</v>
      </c>
      <c r="G248" s="49">
        <f t="shared" si="77"/>
        <v>0.11799999999999999</v>
      </c>
    </row>
    <row r="249" spans="1:7" customFormat="1" x14ac:dyDescent="0.2">
      <c r="A249" s="50" t="s">
        <v>33</v>
      </c>
      <c r="B249" s="40" t="s">
        <v>169</v>
      </c>
      <c r="C249" s="40" t="s">
        <v>239</v>
      </c>
      <c r="D249" s="40" t="s">
        <v>211</v>
      </c>
      <c r="E249" s="40" t="s">
        <v>34</v>
      </c>
      <c r="F249" s="53">
        <v>0.11799999999999999</v>
      </c>
      <c r="G249" s="53">
        <v>0.11799999999999999</v>
      </c>
    </row>
    <row r="250" spans="1:7" customFormat="1" ht="67.5" x14ac:dyDescent="0.2">
      <c r="A250" s="48" t="s">
        <v>212</v>
      </c>
      <c r="B250" s="38" t="s">
        <v>169</v>
      </c>
      <c r="C250" s="38" t="s">
        <v>239</v>
      </c>
      <c r="D250" s="38" t="s">
        <v>213</v>
      </c>
      <c r="E250" s="38"/>
      <c r="F250" s="49">
        <f t="shared" ref="F250:G250" si="78">F251</f>
        <v>0.48499999999999999</v>
      </c>
      <c r="G250" s="49">
        <f t="shared" si="78"/>
        <v>0.61699999999999999</v>
      </c>
    </row>
    <row r="251" spans="1:7" customFormat="1" x14ac:dyDescent="0.2">
      <c r="A251" s="50" t="s">
        <v>33</v>
      </c>
      <c r="B251" s="40" t="s">
        <v>169</v>
      </c>
      <c r="C251" s="40" t="s">
        <v>239</v>
      </c>
      <c r="D251" s="40" t="s">
        <v>213</v>
      </c>
      <c r="E251" s="40" t="s">
        <v>34</v>
      </c>
      <c r="F251" s="53">
        <v>0.48499999999999999</v>
      </c>
      <c r="G251" s="53">
        <v>0.61699999999999999</v>
      </c>
    </row>
    <row r="252" spans="1:7" customFormat="1" ht="54" x14ac:dyDescent="0.2">
      <c r="A252" s="54" t="s">
        <v>184</v>
      </c>
      <c r="B252" s="38" t="s">
        <v>169</v>
      </c>
      <c r="C252" s="38" t="s">
        <v>239</v>
      </c>
      <c r="D252" s="38" t="s">
        <v>185</v>
      </c>
      <c r="E252" s="38"/>
      <c r="F252" s="49">
        <f t="shared" ref="F252:G252" si="79">F253</f>
        <v>0.45100000000000001</v>
      </c>
      <c r="G252" s="49">
        <f t="shared" si="79"/>
        <v>0.42</v>
      </c>
    </row>
    <row r="253" spans="1:7" customFormat="1" x14ac:dyDescent="0.2">
      <c r="A253" s="50" t="s">
        <v>33</v>
      </c>
      <c r="B253" s="40" t="s">
        <v>169</v>
      </c>
      <c r="C253" s="40" t="s">
        <v>239</v>
      </c>
      <c r="D253" s="40" t="s">
        <v>185</v>
      </c>
      <c r="E253" s="40" t="s">
        <v>34</v>
      </c>
      <c r="F253" s="53">
        <v>0.45100000000000001</v>
      </c>
      <c r="G253" s="53">
        <v>0.42</v>
      </c>
    </row>
    <row r="254" spans="1:7" customFormat="1" ht="94.5" x14ac:dyDescent="0.2">
      <c r="A254" s="54" t="s">
        <v>256</v>
      </c>
      <c r="B254" s="38" t="s">
        <v>169</v>
      </c>
      <c r="C254" s="38" t="s">
        <v>239</v>
      </c>
      <c r="D254" s="38" t="s">
        <v>257</v>
      </c>
      <c r="E254" s="38"/>
      <c r="F254" s="49">
        <f t="shared" ref="F254:G254" si="80">F255</f>
        <v>14.673999999999999</v>
      </c>
      <c r="G254" s="49">
        <f t="shared" si="80"/>
        <v>14.848000000000001</v>
      </c>
    </row>
    <row r="255" spans="1:7" customFormat="1" x14ac:dyDescent="0.2">
      <c r="A255" s="50" t="s">
        <v>33</v>
      </c>
      <c r="B255" s="40" t="s">
        <v>169</v>
      </c>
      <c r="C255" s="40" t="s">
        <v>239</v>
      </c>
      <c r="D255" s="40" t="s">
        <v>257</v>
      </c>
      <c r="E255" s="40" t="s">
        <v>34</v>
      </c>
      <c r="F255" s="53">
        <v>14.673999999999999</v>
      </c>
      <c r="G255" s="53">
        <v>14.848000000000001</v>
      </c>
    </row>
    <row r="256" spans="1:7" customFormat="1" ht="54" x14ac:dyDescent="0.2">
      <c r="A256" s="48" t="s">
        <v>258</v>
      </c>
      <c r="B256" s="38" t="s">
        <v>169</v>
      </c>
      <c r="C256" s="38" t="s">
        <v>239</v>
      </c>
      <c r="D256" s="38" t="s">
        <v>259</v>
      </c>
      <c r="E256" s="38"/>
      <c r="F256" s="49">
        <f t="shared" ref="F256:G256" si="81">F257</f>
        <v>0</v>
      </c>
      <c r="G256" s="49">
        <f t="shared" si="81"/>
        <v>0</v>
      </c>
    </row>
    <row r="257" spans="1:7" customFormat="1" x14ac:dyDescent="0.2">
      <c r="A257" s="50" t="s">
        <v>33</v>
      </c>
      <c r="B257" s="40" t="s">
        <v>169</v>
      </c>
      <c r="C257" s="40" t="s">
        <v>239</v>
      </c>
      <c r="D257" s="40" t="s">
        <v>259</v>
      </c>
      <c r="E257" s="40" t="s">
        <v>34</v>
      </c>
      <c r="F257" s="53">
        <v>0</v>
      </c>
      <c r="G257" s="53">
        <v>0</v>
      </c>
    </row>
    <row r="258" spans="1:7" customFormat="1" ht="54" x14ac:dyDescent="0.2">
      <c r="A258" s="10" t="s">
        <v>260</v>
      </c>
      <c r="B258" s="11" t="s">
        <v>169</v>
      </c>
      <c r="C258" s="11" t="s">
        <v>239</v>
      </c>
      <c r="D258" s="11" t="s">
        <v>261</v>
      </c>
      <c r="E258" s="11"/>
      <c r="F258" s="12">
        <f t="shared" ref="F258:G258" si="82">F259</f>
        <v>35</v>
      </c>
      <c r="G258" s="12">
        <f t="shared" si="82"/>
        <v>35</v>
      </c>
    </row>
    <row r="259" spans="1:7" customFormat="1" x14ac:dyDescent="0.2">
      <c r="A259" s="13" t="s">
        <v>33</v>
      </c>
      <c r="B259" s="14" t="s">
        <v>169</v>
      </c>
      <c r="C259" s="14" t="s">
        <v>239</v>
      </c>
      <c r="D259" s="14" t="s">
        <v>261</v>
      </c>
      <c r="E259" s="14" t="s">
        <v>34</v>
      </c>
      <c r="F259" s="15">
        <v>35</v>
      </c>
      <c r="G259" s="15">
        <v>35</v>
      </c>
    </row>
    <row r="260" spans="1:7" customFormat="1" ht="13.5" x14ac:dyDescent="0.2">
      <c r="A260" s="67" t="s">
        <v>262</v>
      </c>
      <c r="B260" s="63" t="s">
        <v>263</v>
      </c>
      <c r="C260" s="63"/>
      <c r="D260" s="63"/>
      <c r="E260" s="63"/>
      <c r="F260" s="64">
        <f t="shared" ref="F260:G260" si="83">F261+F274</f>
        <v>56854.400000000001</v>
      </c>
      <c r="G260" s="64">
        <f t="shared" si="83"/>
        <v>60213.7</v>
      </c>
    </row>
    <row r="261" spans="1:7" customFormat="1" ht="13.5" x14ac:dyDescent="0.2">
      <c r="A261" s="67" t="s">
        <v>264</v>
      </c>
      <c r="B261" s="63" t="s">
        <v>263</v>
      </c>
      <c r="C261" s="63" t="s">
        <v>265</v>
      </c>
      <c r="D261" s="63"/>
      <c r="E261" s="63"/>
      <c r="F261" s="64">
        <f t="shared" ref="F261:G261" si="84">F262+F265+F267+F270+F272</f>
        <v>53228.800000000003</v>
      </c>
      <c r="G261" s="64">
        <f t="shared" si="84"/>
        <v>56588.1</v>
      </c>
    </row>
    <row r="262" spans="1:7" customFormat="1" ht="110.25" customHeight="1" x14ac:dyDescent="0.2">
      <c r="A262" s="68" t="s">
        <v>350</v>
      </c>
      <c r="B262" s="63" t="s">
        <v>263</v>
      </c>
      <c r="C262" s="63" t="s">
        <v>265</v>
      </c>
      <c r="D262" s="63" t="s">
        <v>266</v>
      </c>
      <c r="E262" s="63"/>
      <c r="F262" s="64">
        <f t="shared" ref="F262:G262" si="85">F263+F264</f>
        <v>13857.5</v>
      </c>
      <c r="G262" s="64">
        <f t="shared" si="85"/>
        <v>16857.5</v>
      </c>
    </row>
    <row r="263" spans="1:7" customFormat="1" ht="38.25" x14ac:dyDescent="0.2">
      <c r="A263" s="65" t="s">
        <v>67</v>
      </c>
      <c r="B263" s="56" t="s">
        <v>263</v>
      </c>
      <c r="C263" s="56" t="s">
        <v>265</v>
      </c>
      <c r="D263" s="56" t="s">
        <v>266</v>
      </c>
      <c r="E263" s="56" t="s">
        <v>68</v>
      </c>
      <c r="F263" s="66">
        <v>13847.5</v>
      </c>
      <c r="G263" s="66">
        <v>16847.5</v>
      </c>
    </row>
    <row r="264" spans="1:7" customFormat="1" x14ac:dyDescent="0.2">
      <c r="A264" s="65" t="s">
        <v>186</v>
      </c>
      <c r="B264" s="56" t="s">
        <v>263</v>
      </c>
      <c r="C264" s="56" t="s">
        <v>265</v>
      </c>
      <c r="D264" s="56" t="s">
        <v>266</v>
      </c>
      <c r="E264" s="56" t="s">
        <v>187</v>
      </c>
      <c r="F264" s="66">
        <v>10</v>
      </c>
      <c r="G264" s="66">
        <v>10</v>
      </c>
    </row>
    <row r="265" spans="1:7" customFormat="1" ht="54" x14ac:dyDescent="0.2">
      <c r="A265" s="67" t="s">
        <v>267</v>
      </c>
      <c r="B265" s="63" t="s">
        <v>263</v>
      </c>
      <c r="C265" s="63" t="s">
        <v>265</v>
      </c>
      <c r="D265" s="63" t="s">
        <v>268</v>
      </c>
      <c r="E265" s="63"/>
      <c r="F265" s="64">
        <f t="shared" ref="F265:G265" si="86">F266</f>
        <v>114</v>
      </c>
      <c r="G265" s="64">
        <f t="shared" si="86"/>
        <v>0</v>
      </c>
    </row>
    <row r="266" spans="1:7" customFormat="1" x14ac:dyDescent="0.2">
      <c r="A266" s="65" t="s">
        <v>186</v>
      </c>
      <c r="B266" s="56" t="s">
        <v>263</v>
      </c>
      <c r="C266" s="56" t="s">
        <v>265</v>
      </c>
      <c r="D266" s="56" t="s">
        <v>268</v>
      </c>
      <c r="E266" s="56" t="s">
        <v>187</v>
      </c>
      <c r="F266" s="66">
        <v>114</v>
      </c>
      <c r="G266" s="66">
        <v>0</v>
      </c>
    </row>
    <row r="267" spans="1:7" customFormat="1" ht="108" x14ac:dyDescent="0.2">
      <c r="A267" s="68" t="s">
        <v>269</v>
      </c>
      <c r="B267" s="63" t="s">
        <v>263</v>
      </c>
      <c r="C267" s="63" t="s">
        <v>265</v>
      </c>
      <c r="D267" s="63" t="s">
        <v>270</v>
      </c>
      <c r="E267" s="63"/>
      <c r="F267" s="64">
        <f t="shared" ref="F267:G267" si="87">F268+F269</f>
        <v>38457.300000000003</v>
      </c>
      <c r="G267" s="64">
        <f t="shared" si="87"/>
        <v>39730.6</v>
      </c>
    </row>
    <row r="268" spans="1:7" customFormat="1" ht="38.25" x14ac:dyDescent="0.2">
      <c r="A268" s="65" t="s">
        <v>67</v>
      </c>
      <c r="B268" s="56" t="s">
        <v>263</v>
      </c>
      <c r="C268" s="56" t="s">
        <v>265</v>
      </c>
      <c r="D268" s="56" t="s">
        <v>270</v>
      </c>
      <c r="E268" s="56" t="s">
        <v>68</v>
      </c>
      <c r="F268" s="66">
        <v>38147.300000000003</v>
      </c>
      <c r="G268" s="66">
        <v>39420.6</v>
      </c>
    </row>
    <row r="269" spans="1:7" customFormat="1" x14ac:dyDescent="0.2">
      <c r="A269" s="65" t="s">
        <v>186</v>
      </c>
      <c r="B269" s="56" t="s">
        <v>263</v>
      </c>
      <c r="C269" s="56" t="s">
        <v>265</v>
      </c>
      <c r="D269" s="56" t="s">
        <v>270</v>
      </c>
      <c r="E269" s="56" t="s">
        <v>187</v>
      </c>
      <c r="F269" s="66">
        <v>310</v>
      </c>
      <c r="G269" s="66">
        <v>310</v>
      </c>
    </row>
    <row r="270" spans="1:7" customFormat="1" ht="67.5" x14ac:dyDescent="0.2">
      <c r="A270" s="67" t="s">
        <v>232</v>
      </c>
      <c r="B270" s="63" t="s">
        <v>263</v>
      </c>
      <c r="C270" s="63" t="s">
        <v>265</v>
      </c>
      <c r="D270" s="63" t="s">
        <v>271</v>
      </c>
      <c r="E270" s="63"/>
      <c r="F270" s="64">
        <f t="shared" ref="F270:G270" si="88">F271</f>
        <v>800</v>
      </c>
      <c r="G270" s="64">
        <f t="shared" si="88"/>
        <v>0</v>
      </c>
    </row>
    <row r="271" spans="1:7" customFormat="1" x14ac:dyDescent="0.2">
      <c r="A271" s="65" t="s">
        <v>186</v>
      </c>
      <c r="B271" s="56" t="s">
        <v>263</v>
      </c>
      <c r="C271" s="56" t="s">
        <v>265</v>
      </c>
      <c r="D271" s="56" t="s">
        <v>271</v>
      </c>
      <c r="E271" s="56" t="s">
        <v>187</v>
      </c>
      <c r="F271" s="66">
        <v>800</v>
      </c>
      <c r="G271" s="66">
        <v>0</v>
      </c>
    </row>
    <row r="272" spans="1:7" customFormat="1" ht="54" x14ac:dyDescent="0.2">
      <c r="A272" s="67" t="s">
        <v>272</v>
      </c>
      <c r="B272" s="63" t="s">
        <v>263</v>
      </c>
      <c r="C272" s="63" t="s">
        <v>265</v>
      </c>
      <c r="D272" s="63" t="s">
        <v>233</v>
      </c>
      <c r="E272" s="63"/>
      <c r="F272" s="64">
        <f t="shared" ref="F272:G272" si="89">F273</f>
        <v>0</v>
      </c>
      <c r="G272" s="64">
        <f t="shared" si="89"/>
        <v>0</v>
      </c>
    </row>
    <row r="273" spans="1:7" customFormat="1" x14ac:dyDescent="0.2">
      <c r="A273" s="65" t="s">
        <v>186</v>
      </c>
      <c r="B273" s="56" t="s">
        <v>263</v>
      </c>
      <c r="C273" s="56" t="s">
        <v>265</v>
      </c>
      <c r="D273" s="56" t="s">
        <v>233</v>
      </c>
      <c r="E273" s="56" t="s">
        <v>187</v>
      </c>
      <c r="F273" s="66">
        <v>0</v>
      </c>
      <c r="G273" s="66">
        <v>0</v>
      </c>
    </row>
    <row r="274" spans="1:7" customFormat="1" ht="13.5" x14ac:dyDescent="0.2">
      <c r="A274" s="67" t="s">
        <v>273</v>
      </c>
      <c r="B274" s="63" t="s">
        <v>263</v>
      </c>
      <c r="C274" s="63" t="s">
        <v>274</v>
      </c>
      <c r="D274" s="63"/>
      <c r="E274" s="63"/>
      <c r="F274" s="64">
        <f t="shared" ref="F274:G274" si="90">F275+F277+F282+F286</f>
        <v>3625.6000000000004</v>
      </c>
      <c r="G274" s="64">
        <f t="shared" si="90"/>
        <v>3625.6000000000004</v>
      </c>
    </row>
    <row r="275" spans="1:7" customFormat="1" ht="94.5" x14ac:dyDescent="0.2">
      <c r="A275" s="67" t="s">
        <v>275</v>
      </c>
      <c r="B275" s="63" t="s">
        <v>263</v>
      </c>
      <c r="C275" s="63" t="s">
        <v>274</v>
      </c>
      <c r="D275" s="63" t="s">
        <v>276</v>
      </c>
      <c r="E275" s="63"/>
      <c r="F275" s="64">
        <f t="shared" ref="F275:G275" si="91">F276</f>
        <v>100</v>
      </c>
      <c r="G275" s="64">
        <f t="shared" si="91"/>
        <v>100</v>
      </c>
    </row>
    <row r="276" spans="1:7" customFormat="1" ht="25.5" x14ac:dyDescent="0.2">
      <c r="A276" s="65" t="s">
        <v>73</v>
      </c>
      <c r="B276" s="56" t="s">
        <v>263</v>
      </c>
      <c r="C276" s="56" t="s">
        <v>274</v>
      </c>
      <c r="D276" s="56" t="s">
        <v>276</v>
      </c>
      <c r="E276" s="56" t="s">
        <v>74</v>
      </c>
      <c r="F276" s="66">
        <v>100</v>
      </c>
      <c r="G276" s="66">
        <v>100</v>
      </c>
    </row>
    <row r="277" spans="1:7" customFormat="1" ht="66" customHeight="1" x14ac:dyDescent="0.2">
      <c r="A277" s="67" t="s">
        <v>277</v>
      </c>
      <c r="B277" s="63" t="s">
        <v>263</v>
      </c>
      <c r="C277" s="63" t="s">
        <v>274</v>
      </c>
      <c r="D277" s="63" t="s">
        <v>278</v>
      </c>
      <c r="E277" s="63"/>
      <c r="F277" s="64">
        <f t="shared" ref="F277:G277" si="92">F278+F279+F280+F281</f>
        <v>2075.3000000000002</v>
      </c>
      <c r="G277" s="64">
        <f t="shared" si="92"/>
        <v>2075.3000000000002</v>
      </c>
    </row>
    <row r="278" spans="1:7" customFormat="1" x14ac:dyDescent="0.2">
      <c r="A278" s="65" t="s">
        <v>25</v>
      </c>
      <c r="B278" s="56" t="s">
        <v>263</v>
      </c>
      <c r="C278" s="56" t="s">
        <v>274</v>
      </c>
      <c r="D278" s="56" t="s">
        <v>278</v>
      </c>
      <c r="E278" s="56" t="s">
        <v>26</v>
      </c>
      <c r="F278" s="66">
        <v>1457</v>
      </c>
      <c r="G278" s="66">
        <v>1457</v>
      </c>
    </row>
    <row r="279" spans="1:7" customFormat="1" ht="38.25" x14ac:dyDescent="0.2">
      <c r="A279" s="65" t="s">
        <v>27</v>
      </c>
      <c r="B279" s="56" t="s">
        <v>263</v>
      </c>
      <c r="C279" s="56" t="s">
        <v>274</v>
      </c>
      <c r="D279" s="56" t="s">
        <v>278</v>
      </c>
      <c r="E279" s="56" t="s">
        <v>28</v>
      </c>
      <c r="F279" s="66">
        <v>440</v>
      </c>
      <c r="G279" s="66">
        <v>440</v>
      </c>
    </row>
    <row r="280" spans="1:7" customFormat="1" x14ac:dyDescent="0.2">
      <c r="A280" s="65" t="s">
        <v>33</v>
      </c>
      <c r="B280" s="56" t="s">
        <v>263</v>
      </c>
      <c r="C280" s="56" t="s">
        <v>274</v>
      </c>
      <c r="D280" s="56" t="s">
        <v>278</v>
      </c>
      <c r="E280" s="56" t="s">
        <v>34</v>
      </c>
      <c r="F280" s="66">
        <v>128.30000000000001</v>
      </c>
      <c r="G280" s="66">
        <v>128.30000000000001</v>
      </c>
    </row>
    <row r="281" spans="1:7" customFormat="1" x14ac:dyDescent="0.2">
      <c r="A281" s="65" t="s">
        <v>35</v>
      </c>
      <c r="B281" s="56" t="s">
        <v>263</v>
      </c>
      <c r="C281" s="56" t="s">
        <v>274</v>
      </c>
      <c r="D281" s="56" t="s">
        <v>278</v>
      </c>
      <c r="E281" s="56" t="s">
        <v>36</v>
      </c>
      <c r="F281" s="66">
        <v>50</v>
      </c>
      <c r="G281" s="66">
        <v>50</v>
      </c>
    </row>
    <row r="282" spans="1:7" customFormat="1" ht="56.25" customHeight="1" x14ac:dyDescent="0.2">
      <c r="A282" s="67" t="s">
        <v>279</v>
      </c>
      <c r="B282" s="63" t="s">
        <v>263</v>
      </c>
      <c r="C282" s="63" t="s">
        <v>274</v>
      </c>
      <c r="D282" s="63" t="s">
        <v>280</v>
      </c>
      <c r="E282" s="63"/>
      <c r="F282" s="64">
        <f t="shared" ref="F282:G282" si="93">F283+F284+F285</f>
        <v>1300.3</v>
      </c>
      <c r="G282" s="64">
        <f t="shared" si="93"/>
        <v>1300.3</v>
      </c>
    </row>
    <row r="283" spans="1:7" customFormat="1" x14ac:dyDescent="0.2">
      <c r="A283" s="65" t="s">
        <v>246</v>
      </c>
      <c r="B283" s="56" t="s">
        <v>263</v>
      </c>
      <c r="C283" s="56" t="s">
        <v>274</v>
      </c>
      <c r="D283" s="56" t="s">
        <v>280</v>
      </c>
      <c r="E283" s="56" t="s">
        <v>247</v>
      </c>
      <c r="F283" s="66">
        <v>975.6</v>
      </c>
      <c r="G283" s="66">
        <v>975.6</v>
      </c>
    </row>
    <row r="284" spans="1:7" customFormat="1" ht="25.5" x14ac:dyDescent="0.2">
      <c r="A284" s="65" t="s">
        <v>248</v>
      </c>
      <c r="B284" s="56" t="s">
        <v>263</v>
      </c>
      <c r="C284" s="56" t="s">
        <v>274</v>
      </c>
      <c r="D284" s="56" t="s">
        <v>280</v>
      </c>
      <c r="E284" s="56" t="s">
        <v>249</v>
      </c>
      <c r="F284" s="66">
        <v>294.7</v>
      </c>
      <c r="G284" s="66">
        <v>294.7</v>
      </c>
    </row>
    <row r="285" spans="1:7" customFormat="1" x14ac:dyDescent="0.2">
      <c r="A285" s="65" t="s">
        <v>33</v>
      </c>
      <c r="B285" s="56" t="s">
        <v>263</v>
      </c>
      <c r="C285" s="56" t="s">
        <v>274</v>
      </c>
      <c r="D285" s="56" t="s">
        <v>280</v>
      </c>
      <c r="E285" s="56" t="s">
        <v>34</v>
      </c>
      <c r="F285" s="66">
        <v>30</v>
      </c>
      <c r="G285" s="66">
        <v>30</v>
      </c>
    </row>
    <row r="286" spans="1:7" customFormat="1" ht="40.5" x14ac:dyDescent="0.2">
      <c r="A286" s="10" t="s">
        <v>281</v>
      </c>
      <c r="B286" s="11" t="s">
        <v>263</v>
      </c>
      <c r="C286" s="11" t="s">
        <v>274</v>
      </c>
      <c r="D286" s="11" t="s">
        <v>282</v>
      </c>
      <c r="E286" s="11"/>
      <c r="F286" s="12">
        <f t="shared" ref="F286:G286" si="94">F287</f>
        <v>150</v>
      </c>
      <c r="G286" s="12">
        <f t="shared" si="94"/>
        <v>150</v>
      </c>
    </row>
    <row r="287" spans="1:7" customFormat="1" x14ac:dyDescent="0.2">
      <c r="A287" s="13" t="s">
        <v>33</v>
      </c>
      <c r="B287" s="14" t="s">
        <v>263</v>
      </c>
      <c r="C287" s="14" t="s">
        <v>274</v>
      </c>
      <c r="D287" s="14" t="s">
        <v>282</v>
      </c>
      <c r="E287" s="14" t="s">
        <v>34</v>
      </c>
      <c r="F287" s="15">
        <v>150</v>
      </c>
      <c r="G287" s="15">
        <v>150</v>
      </c>
    </row>
    <row r="288" spans="1:7" customFormat="1" ht="13.5" x14ac:dyDescent="0.2">
      <c r="A288" s="10" t="s">
        <v>283</v>
      </c>
      <c r="B288" s="11" t="s">
        <v>284</v>
      </c>
      <c r="C288" s="11"/>
      <c r="D288" s="11"/>
      <c r="E288" s="11"/>
      <c r="F288" s="43">
        <f t="shared" ref="F288:G288" si="95">F289+F292+F311+F319</f>
        <v>46296.870769999994</v>
      </c>
      <c r="G288" s="43">
        <f t="shared" si="95"/>
        <v>38248.941429999999</v>
      </c>
    </row>
    <row r="289" spans="1:7" customFormat="1" ht="13.5" x14ac:dyDescent="0.2">
      <c r="A289" s="10" t="s">
        <v>285</v>
      </c>
      <c r="B289" s="11" t="s">
        <v>284</v>
      </c>
      <c r="C289" s="11" t="s">
        <v>286</v>
      </c>
      <c r="D289" s="11"/>
      <c r="E289" s="11"/>
      <c r="F289" s="12">
        <f t="shared" ref="F289:G290" si="96">F290</f>
        <v>2826</v>
      </c>
      <c r="G289" s="12">
        <f t="shared" si="96"/>
        <v>2826</v>
      </c>
    </row>
    <row r="290" spans="1:7" customFormat="1" ht="40.5" x14ac:dyDescent="0.2">
      <c r="A290" s="10" t="s">
        <v>287</v>
      </c>
      <c r="B290" s="11" t="s">
        <v>284</v>
      </c>
      <c r="C290" s="11" t="s">
        <v>286</v>
      </c>
      <c r="D290" s="11" t="s">
        <v>288</v>
      </c>
      <c r="E290" s="11"/>
      <c r="F290" s="12">
        <f t="shared" si="96"/>
        <v>2826</v>
      </c>
      <c r="G290" s="12">
        <f t="shared" si="96"/>
        <v>2826</v>
      </c>
    </row>
    <row r="291" spans="1:7" customFormat="1" ht="25.5" x14ac:dyDescent="0.2">
      <c r="A291" s="13" t="s">
        <v>289</v>
      </c>
      <c r="B291" s="14" t="s">
        <v>284</v>
      </c>
      <c r="C291" s="14" t="s">
        <v>286</v>
      </c>
      <c r="D291" s="14" t="s">
        <v>288</v>
      </c>
      <c r="E291" s="14" t="s">
        <v>290</v>
      </c>
      <c r="F291" s="15">
        <v>2826</v>
      </c>
      <c r="G291" s="15">
        <v>2826</v>
      </c>
    </row>
    <row r="292" spans="1:7" customFormat="1" ht="13.5" x14ac:dyDescent="0.2">
      <c r="A292" s="10" t="s">
        <v>291</v>
      </c>
      <c r="B292" s="11" t="s">
        <v>284</v>
      </c>
      <c r="C292" s="11" t="s">
        <v>292</v>
      </c>
      <c r="D292" s="11"/>
      <c r="E292" s="11"/>
      <c r="F292" s="43">
        <f t="shared" ref="F292:G292" si="97">F293+F299+F301+F303+F305+F309+F295+F297+F307</f>
        <v>8837.5577699999994</v>
      </c>
      <c r="G292" s="43">
        <f t="shared" si="97"/>
        <v>8455.5744300000006</v>
      </c>
    </row>
    <row r="293" spans="1:7" customFormat="1" ht="67.5" x14ac:dyDescent="0.2">
      <c r="A293" s="10" t="s">
        <v>293</v>
      </c>
      <c r="B293" s="11" t="s">
        <v>284</v>
      </c>
      <c r="C293" s="11" t="s">
        <v>292</v>
      </c>
      <c r="D293" s="11" t="s">
        <v>294</v>
      </c>
      <c r="E293" s="11"/>
      <c r="F293" s="12">
        <f t="shared" ref="F293:G293" si="98">F294</f>
        <v>150</v>
      </c>
      <c r="G293" s="12">
        <f t="shared" si="98"/>
        <v>150</v>
      </c>
    </row>
    <row r="294" spans="1:7" customFormat="1" ht="25.5" x14ac:dyDescent="0.2">
      <c r="A294" s="13" t="s">
        <v>73</v>
      </c>
      <c r="B294" s="14" t="s">
        <v>284</v>
      </c>
      <c r="C294" s="14" t="s">
        <v>292</v>
      </c>
      <c r="D294" s="14" t="s">
        <v>294</v>
      </c>
      <c r="E294" s="14" t="s">
        <v>74</v>
      </c>
      <c r="F294" s="15">
        <v>150</v>
      </c>
      <c r="G294" s="15">
        <v>150</v>
      </c>
    </row>
    <row r="295" spans="1:7" customFormat="1" ht="137.44999999999999" customHeight="1" x14ac:dyDescent="0.2">
      <c r="A295" s="48" t="s">
        <v>295</v>
      </c>
      <c r="B295" s="38" t="s">
        <v>284</v>
      </c>
      <c r="C295" s="38" t="s">
        <v>292</v>
      </c>
      <c r="D295" s="38" t="s">
        <v>296</v>
      </c>
      <c r="E295" s="38"/>
      <c r="F295" s="39">
        <f t="shared" ref="F295:G295" si="99">F296</f>
        <v>0</v>
      </c>
      <c r="G295" s="39">
        <f t="shared" si="99"/>
        <v>0</v>
      </c>
    </row>
    <row r="296" spans="1:7" customFormat="1" x14ac:dyDescent="0.2">
      <c r="A296" s="50" t="s">
        <v>33</v>
      </c>
      <c r="B296" s="40" t="s">
        <v>284</v>
      </c>
      <c r="C296" s="40" t="s">
        <v>292</v>
      </c>
      <c r="D296" s="40" t="s">
        <v>296</v>
      </c>
      <c r="E296" s="40" t="s">
        <v>34</v>
      </c>
      <c r="F296" s="41"/>
      <c r="G296" s="41"/>
    </row>
    <row r="297" spans="1:7" customFormat="1" ht="54" x14ac:dyDescent="0.2">
      <c r="A297" s="48" t="s">
        <v>258</v>
      </c>
      <c r="B297" s="38" t="s">
        <v>284</v>
      </c>
      <c r="C297" s="38" t="s">
        <v>292</v>
      </c>
      <c r="D297" s="38" t="s">
        <v>259</v>
      </c>
      <c r="E297" s="38"/>
      <c r="F297" s="49">
        <f t="shared" ref="F297:G297" si="100">F298</f>
        <v>0</v>
      </c>
      <c r="G297" s="49">
        <f t="shared" si="100"/>
        <v>0</v>
      </c>
    </row>
    <row r="298" spans="1:7" customFormat="1" ht="25.5" x14ac:dyDescent="0.2">
      <c r="A298" s="50" t="s">
        <v>73</v>
      </c>
      <c r="B298" s="40" t="s">
        <v>284</v>
      </c>
      <c r="C298" s="40" t="s">
        <v>292</v>
      </c>
      <c r="D298" s="40" t="s">
        <v>259</v>
      </c>
      <c r="E298" s="40" t="s">
        <v>74</v>
      </c>
      <c r="F298" s="53">
        <v>0</v>
      </c>
      <c r="G298" s="53">
        <v>0</v>
      </c>
    </row>
    <row r="299" spans="1:7" customFormat="1" ht="40.5" x14ac:dyDescent="0.2">
      <c r="A299" s="10" t="s">
        <v>297</v>
      </c>
      <c r="B299" s="11" t="s">
        <v>284</v>
      </c>
      <c r="C299" s="11" t="s">
        <v>292</v>
      </c>
      <c r="D299" s="11" t="s">
        <v>298</v>
      </c>
      <c r="E299" s="11"/>
      <c r="F299" s="43">
        <f t="shared" ref="F299:G299" si="101">F300</f>
        <v>837.55777</v>
      </c>
      <c r="G299" s="43">
        <f t="shared" si="101"/>
        <v>455.57443000000001</v>
      </c>
    </row>
    <row r="300" spans="1:7" customFormat="1" x14ac:dyDescent="0.2">
      <c r="A300" s="13" t="s">
        <v>299</v>
      </c>
      <c r="B300" s="14" t="s">
        <v>284</v>
      </c>
      <c r="C300" s="14" t="s">
        <v>292</v>
      </c>
      <c r="D300" s="14" t="s">
        <v>298</v>
      </c>
      <c r="E300" s="14" t="s">
        <v>300</v>
      </c>
      <c r="F300" s="44">
        <v>837.55777</v>
      </c>
      <c r="G300" s="44">
        <v>455.57443000000001</v>
      </c>
    </row>
    <row r="301" spans="1:7" customFormat="1" ht="54" x14ac:dyDescent="0.2">
      <c r="A301" s="10" t="s">
        <v>301</v>
      </c>
      <c r="B301" s="11" t="s">
        <v>284</v>
      </c>
      <c r="C301" s="11" t="s">
        <v>292</v>
      </c>
      <c r="D301" s="11" t="s">
        <v>302</v>
      </c>
      <c r="E301" s="11"/>
      <c r="F301" s="12">
        <f t="shared" ref="F301:G301" si="102">F302</f>
        <v>1000</v>
      </c>
      <c r="G301" s="12">
        <f t="shared" si="102"/>
        <v>1000</v>
      </c>
    </row>
    <row r="302" spans="1:7" customFormat="1" ht="25.5" x14ac:dyDescent="0.2">
      <c r="A302" s="13" t="s">
        <v>73</v>
      </c>
      <c r="B302" s="14" t="s">
        <v>284</v>
      </c>
      <c r="C302" s="14" t="s">
        <v>292</v>
      </c>
      <c r="D302" s="14" t="s">
        <v>302</v>
      </c>
      <c r="E302" s="14" t="s">
        <v>74</v>
      </c>
      <c r="F302" s="15">
        <v>1000</v>
      </c>
      <c r="G302" s="15">
        <v>1000</v>
      </c>
    </row>
    <row r="303" spans="1:7" customFormat="1" ht="40.5" x14ac:dyDescent="0.2">
      <c r="A303" s="10" t="s">
        <v>303</v>
      </c>
      <c r="B303" s="11" t="s">
        <v>284</v>
      </c>
      <c r="C303" s="11" t="s">
        <v>292</v>
      </c>
      <c r="D303" s="11" t="s">
        <v>304</v>
      </c>
      <c r="E303" s="11"/>
      <c r="F303" s="12">
        <f t="shared" ref="F303:G303" si="103">F304</f>
        <v>500</v>
      </c>
      <c r="G303" s="12">
        <f t="shared" si="103"/>
        <v>500</v>
      </c>
    </row>
    <row r="304" spans="1:7" customFormat="1" ht="25.5" x14ac:dyDescent="0.2">
      <c r="A304" s="13" t="s">
        <v>73</v>
      </c>
      <c r="B304" s="14" t="s">
        <v>284</v>
      </c>
      <c r="C304" s="14" t="s">
        <v>292</v>
      </c>
      <c r="D304" s="14" t="s">
        <v>304</v>
      </c>
      <c r="E304" s="14" t="s">
        <v>74</v>
      </c>
      <c r="F304" s="15">
        <v>500</v>
      </c>
      <c r="G304" s="15">
        <v>500</v>
      </c>
    </row>
    <row r="305" spans="1:7" customFormat="1" ht="42" customHeight="1" x14ac:dyDescent="0.2">
      <c r="A305" s="10" t="s">
        <v>305</v>
      </c>
      <c r="B305" s="11" t="s">
        <v>284</v>
      </c>
      <c r="C305" s="11" t="s">
        <v>292</v>
      </c>
      <c r="D305" s="11" t="s">
        <v>306</v>
      </c>
      <c r="E305" s="11"/>
      <c r="F305" s="12">
        <f t="shared" ref="F305:G305" si="104">F306</f>
        <v>300</v>
      </c>
      <c r="G305" s="12">
        <f t="shared" si="104"/>
        <v>300</v>
      </c>
    </row>
    <row r="306" spans="1:7" customFormat="1" ht="25.5" x14ac:dyDescent="0.2">
      <c r="A306" s="13" t="s">
        <v>289</v>
      </c>
      <c r="B306" s="14" t="s">
        <v>284</v>
      </c>
      <c r="C306" s="14" t="s">
        <v>292</v>
      </c>
      <c r="D306" s="14" t="s">
        <v>306</v>
      </c>
      <c r="E306" s="14" t="s">
        <v>290</v>
      </c>
      <c r="F306" s="15">
        <v>300</v>
      </c>
      <c r="G306" s="15">
        <v>300</v>
      </c>
    </row>
    <row r="307" spans="1:7" s="45" customFormat="1" ht="67.5" x14ac:dyDescent="0.2">
      <c r="A307" s="67" t="s">
        <v>307</v>
      </c>
      <c r="B307" s="63" t="s">
        <v>284</v>
      </c>
      <c r="C307" s="63" t="s">
        <v>292</v>
      </c>
      <c r="D307" s="63" t="s">
        <v>308</v>
      </c>
      <c r="E307" s="63"/>
      <c r="F307" s="64">
        <f t="shared" ref="F307:G307" si="105">F308</f>
        <v>6000</v>
      </c>
      <c r="G307" s="64">
        <f t="shared" si="105"/>
        <v>6000</v>
      </c>
    </row>
    <row r="308" spans="1:7" s="45" customFormat="1" ht="38.25" x14ac:dyDescent="0.2">
      <c r="A308" s="65" t="s">
        <v>67</v>
      </c>
      <c r="B308" s="56" t="s">
        <v>284</v>
      </c>
      <c r="C308" s="56" t="s">
        <v>292</v>
      </c>
      <c r="D308" s="56" t="s">
        <v>308</v>
      </c>
      <c r="E308" s="56" t="s">
        <v>68</v>
      </c>
      <c r="F308" s="66">
        <v>6000</v>
      </c>
      <c r="G308" s="66">
        <v>6000</v>
      </c>
    </row>
    <row r="309" spans="1:7" customFormat="1" ht="54" x14ac:dyDescent="0.2">
      <c r="A309" s="10" t="s">
        <v>309</v>
      </c>
      <c r="B309" s="11" t="s">
        <v>284</v>
      </c>
      <c r="C309" s="11" t="s">
        <v>292</v>
      </c>
      <c r="D309" s="11" t="s">
        <v>310</v>
      </c>
      <c r="E309" s="11"/>
      <c r="F309" s="12">
        <f t="shared" ref="F309:G309" si="106">F310</f>
        <v>50</v>
      </c>
      <c r="G309" s="12">
        <f t="shared" si="106"/>
        <v>50</v>
      </c>
    </row>
    <row r="310" spans="1:7" customFormat="1" x14ac:dyDescent="0.2">
      <c r="A310" s="13" t="s">
        <v>33</v>
      </c>
      <c r="B310" s="14" t="s">
        <v>284</v>
      </c>
      <c r="C310" s="14" t="s">
        <v>292</v>
      </c>
      <c r="D310" s="14" t="s">
        <v>310</v>
      </c>
      <c r="E310" s="14" t="s">
        <v>34</v>
      </c>
      <c r="F310" s="15">
        <v>50</v>
      </c>
      <c r="G310" s="15">
        <v>50</v>
      </c>
    </row>
    <row r="311" spans="1:7" customFormat="1" ht="13.5" x14ac:dyDescent="0.2">
      <c r="A311" s="48" t="s">
        <v>311</v>
      </c>
      <c r="B311" s="38" t="s">
        <v>284</v>
      </c>
      <c r="C311" s="38" t="s">
        <v>312</v>
      </c>
      <c r="D311" s="38"/>
      <c r="E311" s="38"/>
      <c r="F311" s="49">
        <f t="shared" ref="F311:G311" si="107">F312+F314+F317</f>
        <v>33190.612999999998</v>
      </c>
      <c r="G311" s="49">
        <f t="shared" si="107"/>
        <v>25538.366999999998</v>
      </c>
    </row>
    <row r="312" spans="1:7" customFormat="1" ht="94.5" x14ac:dyDescent="0.2">
      <c r="A312" s="54" t="s">
        <v>252</v>
      </c>
      <c r="B312" s="38" t="s">
        <v>284</v>
      </c>
      <c r="C312" s="38" t="s">
        <v>312</v>
      </c>
      <c r="D312" s="38" t="s">
        <v>253</v>
      </c>
      <c r="E312" s="38"/>
      <c r="F312" s="49">
        <f t="shared" ref="F312:G312" si="108">F313</f>
        <v>569.73699999999997</v>
      </c>
      <c r="G312" s="49">
        <f t="shared" si="108"/>
        <v>563.76700000000005</v>
      </c>
    </row>
    <row r="313" spans="1:7" customFormat="1" ht="25.5" x14ac:dyDescent="0.2">
      <c r="A313" s="50" t="s">
        <v>73</v>
      </c>
      <c r="B313" s="40" t="s">
        <v>284</v>
      </c>
      <c r="C313" s="40" t="s">
        <v>312</v>
      </c>
      <c r="D313" s="40" t="s">
        <v>253</v>
      </c>
      <c r="E313" s="40" t="s">
        <v>74</v>
      </c>
      <c r="F313" s="53">
        <v>569.73699999999997</v>
      </c>
      <c r="G313" s="53">
        <v>563.76700000000005</v>
      </c>
    </row>
    <row r="314" spans="1:7" customFormat="1" ht="42.75" customHeight="1" x14ac:dyDescent="0.2">
      <c r="A314" s="48" t="s">
        <v>254</v>
      </c>
      <c r="B314" s="38" t="s">
        <v>284</v>
      </c>
      <c r="C314" s="38" t="s">
        <v>312</v>
      </c>
      <c r="D314" s="38" t="s">
        <v>255</v>
      </c>
      <c r="E314" s="38"/>
      <c r="F314" s="49">
        <f t="shared" ref="F314:G314" si="109">F315+F316</f>
        <v>29700.75</v>
      </c>
      <c r="G314" s="49">
        <f t="shared" si="109"/>
        <v>22019.748</v>
      </c>
    </row>
    <row r="315" spans="1:7" customFormat="1" ht="25.5" x14ac:dyDescent="0.2">
      <c r="A315" s="50" t="s">
        <v>73</v>
      </c>
      <c r="B315" s="40" t="s">
        <v>284</v>
      </c>
      <c r="C315" s="40" t="s">
        <v>312</v>
      </c>
      <c r="D315" s="40" t="s">
        <v>255</v>
      </c>
      <c r="E315" s="40" t="s">
        <v>74</v>
      </c>
      <c r="F315" s="53">
        <v>16340.312</v>
      </c>
      <c r="G315" s="53">
        <v>12114.494000000001</v>
      </c>
    </row>
    <row r="316" spans="1:7" customFormat="1" ht="25.5" x14ac:dyDescent="0.2">
      <c r="A316" s="50" t="s">
        <v>313</v>
      </c>
      <c r="B316" s="40" t="s">
        <v>284</v>
      </c>
      <c r="C316" s="40" t="s">
        <v>312</v>
      </c>
      <c r="D316" s="40" t="s">
        <v>255</v>
      </c>
      <c r="E316" s="40" t="s">
        <v>314</v>
      </c>
      <c r="F316" s="53">
        <v>13360.438</v>
      </c>
      <c r="G316" s="53">
        <v>9905.2540000000008</v>
      </c>
    </row>
    <row r="317" spans="1:7" customFormat="1" ht="93" customHeight="1" x14ac:dyDescent="0.2">
      <c r="A317" s="54" t="s">
        <v>256</v>
      </c>
      <c r="B317" s="38" t="s">
        <v>284</v>
      </c>
      <c r="C317" s="38" t="s">
        <v>312</v>
      </c>
      <c r="D317" s="38" t="s">
        <v>257</v>
      </c>
      <c r="E317" s="38"/>
      <c r="F317" s="49">
        <f t="shared" ref="F317:G317" si="110">F318</f>
        <v>2920.1260000000002</v>
      </c>
      <c r="G317" s="49">
        <f t="shared" si="110"/>
        <v>2954.8519999999999</v>
      </c>
    </row>
    <row r="318" spans="1:7" customFormat="1" x14ac:dyDescent="0.2">
      <c r="A318" s="50" t="s">
        <v>186</v>
      </c>
      <c r="B318" s="40" t="s">
        <v>284</v>
      </c>
      <c r="C318" s="40" t="s">
        <v>312</v>
      </c>
      <c r="D318" s="40" t="s">
        <v>257</v>
      </c>
      <c r="E318" s="40" t="s">
        <v>187</v>
      </c>
      <c r="F318" s="53">
        <v>2920.1260000000002</v>
      </c>
      <c r="G318" s="53">
        <v>2954.8519999999999</v>
      </c>
    </row>
    <row r="319" spans="1:7" customFormat="1" ht="13.5" x14ac:dyDescent="0.2">
      <c r="A319" s="48" t="s">
        <v>315</v>
      </c>
      <c r="B319" s="38" t="s">
        <v>284</v>
      </c>
      <c r="C319" s="38" t="s">
        <v>316</v>
      </c>
      <c r="D319" s="38"/>
      <c r="E319" s="38"/>
      <c r="F319" s="39">
        <f t="shared" ref="F319:G319" si="111">F320</f>
        <v>1442.6999999999998</v>
      </c>
      <c r="G319" s="39">
        <f t="shared" si="111"/>
        <v>1429.0000000000002</v>
      </c>
    </row>
    <row r="320" spans="1:7" customFormat="1" ht="27" x14ac:dyDescent="0.2">
      <c r="A320" s="48" t="s">
        <v>317</v>
      </c>
      <c r="B320" s="38" t="s">
        <v>284</v>
      </c>
      <c r="C320" s="38" t="s">
        <v>316</v>
      </c>
      <c r="D320" s="38" t="s">
        <v>318</v>
      </c>
      <c r="E320" s="38"/>
      <c r="F320" s="39">
        <v>1442.6999999999998</v>
      </c>
      <c r="G320" s="39">
        <v>1429.0000000000002</v>
      </c>
    </row>
    <row r="321" spans="1:10" customFormat="1" x14ac:dyDescent="0.2">
      <c r="A321" s="50" t="s">
        <v>25</v>
      </c>
      <c r="B321" s="40" t="s">
        <v>284</v>
      </c>
      <c r="C321" s="40" t="s">
        <v>316</v>
      </c>
      <c r="D321" s="40" t="s">
        <v>318</v>
      </c>
      <c r="E321" s="40" t="s">
        <v>26</v>
      </c>
      <c r="F321" s="41">
        <v>1052.7</v>
      </c>
      <c r="G321" s="41">
        <v>1042.7</v>
      </c>
    </row>
    <row r="322" spans="1:10" customFormat="1" ht="38.25" x14ac:dyDescent="0.2">
      <c r="A322" s="50" t="s">
        <v>27</v>
      </c>
      <c r="B322" s="40" t="s">
        <v>284</v>
      </c>
      <c r="C322" s="40" t="s">
        <v>316</v>
      </c>
      <c r="D322" s="40" t="s">
        <v>318</v>
      </c>
      <c r="E322" s="40" t="s">
        <v>28</v>
      </c>
      <c r="F322" s="41">
        <v>317.89999999999998</v>
      </c>
      <c r="G322" s="41">
        <v>314.85000000000002</v>
      </c>
    </row>
    <row r="323" spans="1:10" customFormat="1" x14ac:dyDescent="0.2">
      <c r="A323" s="50" t="s">
        <v>33</v>
      </c>
      <c r="B323" s="40" t="s">
        <v>284</v>
      </c>
      <c r="C323" s="40" t="s">
        <v>316</v>
      </c>
      <c r="D323" s="40" t="s">
        <v>318</v>
      </c>
      <c r="E323" s="40" t="s">
        <v>34</v>
      </c>
      <c r="F323" s="41">
        <v>72.099999999999994</v>
      </c>
      <c r="G323" s="41">
        <v>71.45</v>
      </c>
    </row>
    <row r="324" spans="1:10" customFormat="1" ht="13.5" x14ac:dyDescent="0.2">
      <c r="A324" s="10" t="s">
        <v>319</v>
      </c>
      <c r="B324" s="11" t="s">
        <v>320</v>
      </c>
      <c r="C324" s="11"/>
      <c r="D324" s="11"/>
      <c r="E324" s="11"/>
      <c r="F324" s="12">
        <f t="shared" ref="F324:G324" si="112">F325+F328</f>
        <v>7593.6</v>
      </c>
      <c r="G324" s="12">
        <f t="shared" si="112"/>
        <v>8093.6</v>
      </c>
    </row>
    <row r="325" spans="1:10" customFormat="1" ht="13.5" x14ac:dyDescent="0.2">
      <c r="A325" s="10" t="s">
        <v>321</v>
      </c>
      <c r="B325" s="11" t="s">
        <v>320</v>
      </c>
      <c r="C325" s="11" t="s">
        <v>322</v>
      </c>
      <c r="D325" s="11"/>
      <c r="E325" s="11"/>
      <c r="F325" s="12">
        <f t="shared" ref="F325:G326" si="113">F326</f>
        <v>0</v>
      </c>
      <c r="G325" s="12">
        <f t="shared" si="113"/>
        <v>0</v>
      </c>
    </row>
    <row r="326" spans="1:10" customFormat="1" ht="40.5" x14ac:dyDescent="0.2">
      <c r="A326" s="10" t="s">
        <v>323</v>
      </c>
      <c r="B326" s="11" t="s">
        <v>320</v>
      </c>
      <c r="C326" s="11" t="s">
        <v>322</v>
      </c>
      <c r="D326" s="11" t="s">
        <v>324</v>
      </c>
      <c r="E326" s="11"/>
      <c r="F326" s="12">
        <f t="shared" si="113"/>
        <v>0</v>
      </c>
      <c r="G326" s="12">
        <f t="shared" si="113"/>
        <v>0</v>
      </c>
      <c r="J326" s="46"/>
    </row>
    <row r="327" spans="1:10" customFormat="1" x14ac:dyDescent="0.2">
      <c r="A327" s="13" t="s">
        <v>33</v>
      </c>
      <c r="B327" s="14" t="s">
        <v>320</v>
      </c>
      <c r="C327" s="14" t="s">
        <v>322</v>
      </c>
      <c r="D327" s="14" t="s">
        <v>324</v>
      </c>
      <c r="E327" s="14" t="s">
        <v>34</v>
      </c>
      <c r="F327" s="15"/>
      <c r="G327" s="15"/>
    </row>
    <row r="328" spans="1:10" customFormat="1" ht="13.5" x14ac:dyDescent="0.2">
      <c r="A328" s="10" t="s">
        <v>325</v>
      </c>
      <c r="B328" s="11" t="s">
        <v>320</v>
      </c>
      <c r="C328" s="11" t="s">
        <v>326</v>
      </c>
      <c r="D328" s="11"/>
      <c r="E328" s="11"/>
      <c r="F328" s="12">
        <f t="shared" ref="F328:G328" si="114">F329+F331</f>
        <v>7593.6</v>
      </c>
      <c r="G328" s="12">
        <f t="shared" si="114"/>
        <v>8093.6</v>
      </c>
    </row>
    <row r="329" spans="1:10" customFormat="1" ht="66.75" customHeight="1" x14ac:dyDescent="0.2">
      <c r="A329" s="10" t="s">
        <v>327</v>
      </c>
      <c r="B329" s="11" t="s">
        <v>320</v>
      </c>
      <c r="C329" s="11" t="s">
        <v>326</v>
      </c>
      <c r="D329" s="11" t="s">
        <v>328</v>
      </c>
      <c r="E329" s="11"/>
      <c r="F329" s="12">
        <f t="shared" ref="F329:G329" si="115">F330</f>
        <v>7500</v>
      </c>
      <c r="G329" s="12">
        <f t="shared" si="115"/>
        <v>8000</v>
      </c>
    </row>
    <row r="330" spans="1:10" customFormat="1" x14ac:dyDescent="0.2">
      <c r="A330" s="13" t="s">
        <v>33</v>
      </c>
      <c r="B330" s="14" t="s">
        <v>320</v>
      </c>
      <c r="C330" s="14" t="s">
        <v>326</v>
      </c>
      <c r="D330" s="14" t="s">
        <v>328</v>
      </c>
      <c r="E330" s="14" t="s">
        <v>68</v>
      </c>
      <c r="F330" s="15">
        <v>7500</v>
      </c>
      <c r="G330" s="15">
        <v>8000</v>
      </c>
    </row>
    <row r="331" spans="1:10" customFormat="1" ht="40.5" x14ac:dyDescent="0.2">
      <c r="A331" s="10" t="s">
        <v>329</v>
      </c>
      <c r="B331" s="11" t="s">
        <v>320</v>
      </c>
      <c r="C331" s="11" t="s">
        <v>326</v>
      </c>
      <c r="D331" s="11" t="s">
        <v>330</v>
      </c>
      <c r="E331" s="11"/>
      <c r="F331" s="12">
        <f t="shared" ref="F331:G331" si="116">F332</f>
        <v>93.6</v>
      </c>
      <c r="G331" s="12">
        <f t="shared" si="116"/>
        <v>93.6</v>
      </c>
    </row>
    <row r="332" spans="1:10" customFormat="1" ht="38.25" x14ac:dyDescent="0.2">
      <c r="A332" s="13" t="s">
        <v>67</v>
      </c>
      <c r="B332" s="14" t="s">
        <v>320</v>
      </c>
      <c r="C332" s="14" t="s">
        <v>326</v>
      </c>
      <c r="D332" s="14" t="s">
        <v>330</v>
      </c>
      <c r="E332" s="14" t="s">
        <v>68</v>
      </c>
      <c r="F332" s="15">
        <v>93.6</v>
      </c>
      <c r="G332" s="15">
        <v>93.6</v>
      </c>
    </row>
    <row r="333" spans="1:10" customFormat="1" ht="13.5" x14ac:dyDescent="0.2">
      <c r="A333" s="48" t="s">
        <v>331</v>
      </c>
      <c r="B333" s="38" t="s">
        <v>332</v>
      </c>
      <c r="C333" s="38"/>
      <c r="D333" s="38"/>
      <c r="E333" s="38"/>
      <c r="F333" s="39">
        <f t="shared" ref="F333:G334" si="117">F334</f>
        <v>3.6</v>
      </c>
      <c r="G333" s="39">
        <f t="shared" si="117"/>
        <v>1</v>
      </c>
    </row>
    <row r="334" spans="1:10" customFormat="1" ht="27" x14ac:dyDescent="0.2">
      <c r="A334" s="48" t="s">
        <v>333</v>
      </c>
      <c r="B334" s="38" t="s">
        <v>332</v>
      </c>
      <c r="C334" s="38" t="s">
        <v>334</v>
      </c>
      <c r="D334" s="38"/>
      <c r="E334" s="38"/>
      <c r="F334" s="39">
        <f t="shared" si="117"/>
        <v>3.6</v>
      </c>
      <c r="G334" s="39">
        <f t="shared" si="117"/>
        <v>1</v>
      </c>
    </row>
    <row r="335" spans="1:10" customFormat="1" ht="40.5" customHeight="1" x14ac:dyDescent="0.2">
      <c r="A335" s="48" t="s">
        <v>335</v>
      </c>
      <c r="B335" s="38" t="s">
        <v>332</v>
      </c>
      <c r="C335" s="38" t="s">
        <v>334</v>
      </c>
      <c r="D335" s="38" t="s">
        <v>336</v>
      </c>
      <c r="E335" s="38"/>
      <c r="F335" s="39">
        <f>F336</f>
        <v>3.6</v>
      </c>
      <c r="G335" s="39">
        <f>G336</f>
        <v>1</v>
      </c>
    </row>
    <row r="336" spans="1:10" customFormat="1" x14ac:dyDescent="0.2">
      <c r="A336" s="50" t="s">
        <v>337</v>
      </c>
      <c r="B336" s="40" t="s">
        <v>332</v>
      </c>
      <c r="C336" s="40" t="s">
        <v>334</v>
      </c>
      <c r="D336" s="40" t="s">
        <v>336</v>
      </c>
      <c r="E336" s="40" t="s">
        <v>338</v>
      </c>
      <c r="F336" s="41">
        <v>3.6</v>
      </c>
      <c r="G336" s="41">
        <v>1</v>
      </c>
    </row>
    <row r="337" spans="1:7" customFormat="1" ht="27" x14ac:dyDescent="0.2">
      <c r="A337" s="48" t="s">
        <v>339</v>
      </c>
      <c r="B337" s="38" t="s">
        <v>340</v>
      </c>
      <c r="C337" s="38"/>
      <c r="D337" s="38"/>
      <c r="E337" s="38"/>
      <c r="F337" s="49">
        <f t="shared" ref="F337:G338" si="118">F338</f>
        <v>22695.555</v>
      </c>
      <c r="G337" s="49">
        <f t="shared" si="118"/>
        <v>22695.555</v>
      </c>
    </row>
    <row r="338" spans="1:7" customFormat="1" ht="27" x14ac:dyDescent="0.2">
      <c r="A338" s="48" t="s">
        <v>341</v>
      </c>
      <c r="B338" s="38" t="s">
        <v>340</v>
      </c>
      <c r="C338" s="38" t="s">
        <v>342</v>
      </c>
      <c r="D338" s="38"/>
      <c r="E338" s="38"/>
      <c r="F338" s="49">
        <f t="shared" si="118"/>
        <v>22695.555</v>
      </c>
      <c r="G338" s="49">
        <f t="shared" si="118"/>
        <v>22695.555</v>
      </c>
    </row>
    <row r="339" spans="1:7" customFormat="1" ht="27" x14ac:dyDescent="0.2">
      <c r="A339" s="48" t="s">
        <v>343</v>
      </c>
      <c r="B339" s="38" t="s">
        <v>340</v>
      </c>
      <c r="C339" s="38" t="s">
        <v>342</v>
      </c>
      <c r="D339" s="38" t="s">
        <v>54</v>
      </c>
      <c r="E339" s="38"/>
      <c r="F339" s="49">
        <f>F340</f>
        <v>22695.555</v>
      </c>
      <c r="G339" s="49">
        <f>G340</f>
        <v>22695.555</v>
      </c>
    </row>
    <row r="340" spans="1:7" customFormat="1" x14ac:dyDescent="0.2">
      <c r="A340" s="50" t="s">
        <v>344</v>
      </c>
      <c r="B340" s="40" t="s">
        <v>340</v>
      </c>
      <c r="C340" s="40" t="s">
        <v>342</v>
      </c>
      <c r="D340" s="40" t="s">
        <v>54</v>
      </c>
      <c r="E340" s="40" t="s">
        <v>345</v>
      </c>
      <c r="F340" s="53">
        <v>22695.555</v>
      </c>
      <c r="G340" s="53">
        <v>22695.555</v>
      </c>
    </row>
    <row r="341" spans="1:7" s="47" customFormat="1" ht="12.75" customHeight="1" x14ac:dyDescent="0.2">
      <c r="A341" s="69" t="s">
        <v>346</v>
      </c>
      <c r="B341" s="70"/>
      <c r="C341" s="70"/>
      <c r="D341" s="70"/>
      <c r="E341" s="70"/>
      <c r="F341" s="71">
        <f t="shared" ref="F341:G341" si="119">F15+F90+F94+F120+F147+F153+F260+F288+F324+F333+F337</f>
        <v>1309376.9759099998</v>
      </c>
      <c r="G341" s="71">
        <f t="shared" si="119"/>
        <v>1216795.2274499999</v>
      </c>
    </row>
  </sheetData>
  <autoFilter ref="A12:G13">
    <filterColumn colId="1" showButton="0"/>
    <filterColumn colId="2" showButton="0"/>
    <filterColumn colId="3" showButton="0"/>
  </autoFilter>
  <mergeCells count="11">
    <mergeCell ref="G12:G13"/>
    <mergeCell ref="A2:G2"/>
    <mergeCell ref="A3:G3"/>
    <mergeCell ref="A4:G4"/>
    <mergeCell ref="A5:G5"/>
    <mergeCell ref="A6:G6"/>
    <mergeCell ref="A7:G7"/>
    <mergeCell ref="A9:G9"/>
    <mergeCell ref="A12:A13"/>
    <mergeCell ref="B12:E12"/>
    <mergeCell ref="F12:F13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Екатерина</cp:lastModifiedBy>
  <cp:lastPrinted>2024-11-11T07:25:40Z</cp:lastPrinted>
  <dcterms:created xsi:type="dcterms:W3CDTF">2021-10-13T10:52:54Z</dcterms:created>
  <dcterms:modified xsi:type="dcterms:W3CDTF">2024-11-11T14:38:25Z</dcterms:modified>
</cp:coreProperties>
</file>