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175" windowHeight="9045"/>
  </bookViews>
  <sheets>
    <sheet name="район" sheetId="1" r:id="rId1"/>
  </sheets>
  <definedNames>
    <definedName name="_xlnm._FilterDatabase" localSheetId="0" hidden="1">район!$A$4:$F$117</definedName>
    <definedName name="_xlnm.Print_Area" localSheetId="0">район!$A$1:$F$120</definedName>
  </definedNames>
  <calcPr calcId="145621"/>
</workbook>
</file>

<file path=xl/calcChain.xml><?xml version="1.0" encoding="utf-8"?>
<calcChain xmlns="http://schemas.openxmlformats.org/spreadsheetml/2006/main">
  <c r="D33" i="1" l="1"/>
  <c r="E17" i="1" l="1"/>
  <c r="E82" i="1" l="1"/>
  <c r="F82" i="1"/>
  <c r="E37" i="1"/>
  <c r="F37" i="1"/>
  <c r="E86" i="1"/>
  <c r="F86" i="1"/>
  <c r="E74" i="1"/>
  <c r="F74" i="1"/>
  <c r="E38" i="1"/>
  <c r="F38" i="1"/>
  <c r="B96" i="1"/>
  <c r="B99" i="1" s="1"/>
  <c r="B24" i="1"/>
  <c r="E87" i="1"/>
  <c r="F87" i="1"/>
  <c r="E51" i="1"/>
  <c r="F51" i="1"/>
  <c r="E50" i="1"/>
  <c r="F50" i="1"/>
  <c r="E49" i="1"/>
  <c r="F49" i="1"/>
  <c r="F67" i="1"/>
  <c r="E67" i="1"/>
  <c r="F48" i="1"/>
  <c r="E48" i="1"/>
  <c r="F7" i="1"/>
  <c r="F8" i="1"/>
  <c r="F10" i="1"/>
  <c r="F11" i="1"/>
  <c r="F12" i="1"/>
  <c r="F13" i="1"/>
  <c r="F14" i="1"/>
  <c r="F15" i="1"/>
  <c r="F16" i="1"/>
  <c r="F17" i="1"/>
  <c r="F18" i="1"/>
  <c r="F19" i="1"/>
  <c r="F20" i="1"/>
  <c r="F21" i="1"/>
  <c r="F22" i="1"/>
  <c r="F23" i="1"/>
  <c r="F25" i="1"/>
  <c r="F26" i="1"/>
  <c r="F27" i="1"/>
  <c r="F28" i="1"/>
  <c r="F30" i="1"/>
  <c r="F31" i="1"/>
  <c r="F32" i="1"/>
  <c r="F34" i="1"/>
  <c r="F35" i="1"/>
  <c r="F36" i="1"/>
  <c r="F39" i="1"/>
  <c r="F40" i="1"/>
  <c r="F41" i="1"/>
  <c r="F42" i="1"/>
  <c r="F43" i="1"/>
  <c r="F44" i="1"/>
  <c r="F45" i="1"/>
  <c r="F46" i="1"/>
  <c r="F47" i="1"/>
  <c r="F52" i="1"/>
  <c r="F53" i="1"/>
  <c r="F54" i="1"/>
  <c r="F55" i="1"/>
  <c r="F56" i="1"/>
  <c r="F57" i="1"/>
  <c r="F58" i="1"/>
  <c r="F59" i="1"/>
  <c r="F60" i="1"/>
  <c r="F61" i="1"/>
  <c r="F62" i="1"/>
  <c r="F63" i="1"/>
  <c r="F64" i="1"/>
  <c r="F65" i="1"/>
  <c r="F66" i="1"/>
  <c r="F68" i="1"/>
  <c r="F69" i="1"/>
  <c r="F70" i="1"/>
  <c r="F71" i="1"/>
  <c r="F72" i="1"/>
  <c r="F73" i="1"/>
  <c r="F75" i="1"/>
  <c r="F76" i="1"/>
  <c r="F77" i="1"/>
  <c r="F78" i="1"/>
  <c r="F79" i="1"/>
  <c r="F80" i="1"/>
  <c r="F81" i="1"/>
  <c r="F83" i="1"/>
  <c r="F84" i="1"/>
  <c r="F85" i="1"/>
  <c r="F88" i="1"/>
  <c r="F89" i="1"/>
  <c r="F90" i="1"/>
  <c r="F91" i="1"/>
  <c r="F92" i="1"/>
  <c r="F93" i="1"/>
  <c r="F94" i="1"/>
  <c r="F95" i="1"/>
  <c r="F97" i="1"/>
  <c r="F98" i="1"/>
  <c r="F101" i="1"/>
  <c r="F102" i="1"/>
  <c r="F103" i="1"/>
  <c r="F104" i="1"/>
  <c r="F105" i="1"/>
  <c r="F106" i="1"/>
  <c r="F107" i="1"/>
  <c r="F108" i="1"/>
  <c r="F109" i="1"/>
  <c r="F110" i="1"/>
  <c r="F111" i="1"/>
  <c r="F112" i="1"/>
  <c r="F113" i="1"/>
  <c r="F114" i="1"/>
  <c r="E7" i="1"/>
  <c r="E8" i="1"/>
  <c r="E10" i="1"/>
  <c r="E11" i="1"/>
  <c r="E12" i="1"/>
  <c r="E13" i="1"/>
  <c r="E14" i="1"/>
  <c r="E15" i="1"/>
  <c r="E16" i="1"/>
  <c r="E18" i="1"/>
  <c r="E19" i="1"/>
  <c r="E20" i="1"/>
  <c r="E21" i="1"/>
  <c r="E22" i="1"/>
  <c r="E23" i="1"/>
  <c r="E25" i="1"/>
  <c r="E26" i="1"/>
  <c r="E27" i="1"/>
  <c r="E28" i="1"/>
  <c r="E30" i="1"/>
  <c r="E31" i="1"/>
  <c r="E32" i="1"/>
  <c r="E34" i="1"/>
  <c r="E35" i="1"/>
  <c r="E36" i="1"/>
  <c r="E39" i="1"/>
  <c r="E40" i="1"/>
  <c r="E41" i="1"/>
  <c r="E42" i="1"/>
  <c r="E43" i="1"/>
  <c r="E44" i="1"/>
  <c r="E45" i="1"/>
  <c r="E46" i="1"/>
  <c r="E47" i="1"/>
  <c r="E52" i="1"/>
  <c r="E53" i="1"/>
  <c r="E54" i="1"/>
  <c r="E55" i="1"/>
  <c r="E56" i="1"/>
  <c r="E57" i="1"/>
  <c r="E58" i="1"/>
  <c r="E59" i="1"/>
  <c r="E60" i="1"/>
  <c r="E61" i="1"/>
  <c r="E62" i="1"/>
  <c r="E63" i="1"/>
  <c r="E64" i="1"/>
  <c r="E65" i="1"/>
  <c r="E66" i="1"/>
  <c r="E68" i="1"/>
  <c r="E69" i="1"/>
  <c r="E70" i="1"/>
  <c r="E71" i="1"/>
  <c r="E72" i="1"/>
  <c r="E73" i="1"/>
  <c r="E75" i="1"/>
  <c r="E76" i="1"/>
  <c r="E77" i="1"/>
  <c r="E78" i="1"/>
  <c r="E79" i="1"/>
  <c r="E80" i="1"/>
  <c r="E81" i="1"/>
  <c r="E83" i="1"/>
  <c r="E84" i="1"/>
  <c r="E85" i="1"/>
  <c r="E88" i="1"/>
  <c r="E89" i="1"/>
  <c r="E90" i="1"/>
  <c r="E91" i="1"/>
  <c r="E92" i="1"/>
  <c r="E93" i="1"/>
  <c r="E94" i="1"/>
  <c r="E95" i="1"/>
  <c r="E97" i="1"/>
  <c r="E98" i="1"/>
  <c r="E101" i="1"/>
  <c r="E102" i="1"/>
  <c r="E103" i="1"/>
  <c r="E104" i="1"/>
  <c r="E105" i="1"/>
  <c r="E106" i="1"/>
  <c r="E107" i="1"/>
  <c r="E108" i="1"/>
  <c r="E109" i="1"/>
  <c r="E110" i="1"/>
  <c r="E111" i="1"/>
  <c r="E112" i="1"/>
  <c r="E113" i="1"/>
  <c r="E114" i="1"/>
  <c r="C115" i="1"/>
  <c r="D115" i="1"/>
  <c r="C96" i="1"/>
  <c r="C99" i="1" s="1"/>
  <c r="C6" i="1"/>
  <c r="D6" i="1"/>
  <c r="C9" i="1"/>
  <c r="C24" i="1"/>
  <c r="D9" i="1"/>
  <c r="B9" i="1"/>
  <c r="D24" i="1"/>
  <c r="E24" i="1" s="1"/>
  <c r="B6" i="1"/>
  <c r="B29" i="1"/>
  <c r="D96" i="1"/>
  <c r="D99" i="1" s="1"/>
  <c r="B115" i="1"/>
  <c r="E29" i="1"/>
  <c r="F29" i="1"/>
  <c r="E6" i="1" l="1"/>
  <c r="F24" i="1"/>
  <c r="D100" i="1"/>
  <c r="E9" i="1"/>
  <c r="F9" i="1"/>
  <c r="F6" i="1"/>
  <c r="C33" i="1"/>
  <c r="C100" i="1" s="1"/>
  <c r="C116" i="1" s="1"/>
  <c r="B33" i="1"/>
  <c r="B100" i="1" s="1"/>
  <c r="B116" i="1" s="1"/>
  <c r="E96" i="1"/>
  <c r="F115" i="1"/>
  <c r="E115" i="1"/>
  <c r="F99" i="1"/>
  <c r="E99" i="1"/>
  <c r="F96" i="1"/>
  <c r="F33" i="1" l="1"/>
  <c r="E33" i="1"/>
  <c r="D116" i="1"/>
  <c r="E100" i="1"/>
  <c r="F100" i="1"/>
  <c r="F116" i="1" l="1"/>
  <c r="E116" i="1"/>
</calcChain>
</file>

<file path=xl/sharedStrings.xml><?xml version="1.0" encoding="utf-8"?>
<sst xmlns="http://schemas.openxmlformats.org/spreadsheetml/2006/main" count="122" uniqueCount="121">
  <si>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</si>
  <si>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</si>
  <si>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</si>
  <si>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</si>
  <si>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</si>
  <si>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</si>
  <si>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</si>
  <si>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</si>
  <si>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</si>
  <si>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</si>
  <si>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</si>
  <si>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</si>
  <si>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Налог на прибыль организаций, зачислявшийся до 1 января 2005 года в местные бюджеты</t>
  </si>
  <si>
    <t>Налог на имущество</t>
  </si>
  <si>
    <t>Налог с продаж</t>
  </si>
  <si>
    <t>Прочие местные налоги и сборы</t>
  </si>
  <si>
    <t>Доходы от использования имущества, находящегося в государственной и муниципальной собственности</t>
  </si>
  <si>
    <t>Платежи по использованию природными ресурсами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</si>
  <si>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</si>
  <si>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</si>
  <si>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</si>
  <si>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</si>
  <si>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</si>
  <si>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</si>
  <si>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</si>
  <si>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</si>
  <si>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</si>
  <si>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</si>
  <si>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</si>
  <si>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</si>
  <si>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</si>
  <si>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</si>
  <si>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</si>
  <si>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</si>
  <si>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</si>
  <si>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</si>
  <si>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</si>
  <si>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</si>
  <si>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</si>
  <si>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</si>
  <si>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</si>
  <si>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</si>
  <si>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</si>
  <si>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</si>
  <si>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</si>
  <si>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 xml:space="preserve">Здравоохранение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</si>
  <si>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</si>
  <si>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</si>
  <si>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</si>
  <si>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</si>
  <si>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Начальник МУ "Управление финансов МО "Ульяновский район"                             Р.Э.Амерханова</t>
  </si>
  <si>
    <t xml:space="preserve">                                             </t>
  </si>
  <si>
    <t>Физическая культура и спорт</t>
  </si>
  <si>
    <t>Обслуживание мун. долга</t>
  </si>
  <si>
    <t xml:space="preserve"> </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</si>
  <si>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Arial"/>
        <family val="2"/>
        <charset val="204"/>
      </rPr>
      <t>(0008, 0024,0072)</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</si>
  <si>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Arial"/>
        <family val="2"/>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</si>
  <si>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Arial"/>
        <family val="2"/>
        <charset val="204"/>
      </rPr>
      <t>(0014)</t>
    </r>
  </si>
  <si>
    <r>
      <t>Иные межбюджетные трансферты на классное руководство</t>
    </r>
    <r>
      <rPr>
        <b/>
        <sz val="20"/>
        <rFont val="Arial"/>
        <family val="2"/>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</si>
  <si>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Arial"/>
        <family val="2"/>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</si>
  <si>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Arial"/>
        <family val="2"/>
        <charset val="204"/>
      </rPr>
      <t>(0019)</t>
    </r>
  </si>
  <si>
    <r>
      <t xml:space="preserve">В счёт межбюджетных трансфертов, передаваемых от МО "Тимирязевское сельское поселение" бюджету району </t>
    </r>
    <r>
      <rPr>
        <b/>
        <sz val="20"/>
        <rFont val="Arial"/>
        <family val="2"/>
        <charset val="204"/>
      </rPr>
      <t>(0020</t>
    </r>
    <r>
      <rPr>
        <sz val="20"/>
        <rFont val="Arial"/>
        <family val="2"/>
        <charset val="204"/>
      </rPr>
      <t>)</t>
    </r>
  </si>
  <si>
    <r>
      <t xml:space="preserve">В счёт межбюджетных трансфертов, передаваемых от МО "Зеленорощинское сельское поселение" бюджету району </t>
    </r>
    <r>
      <rPr>
        <b/>
        <sz val="20"/>
        <rFont val="Arial"/>
        <family val="2"/>
        <charset val="204"/>
      </rPr>
      <t>(0021)</t>
    </r>
  </si>
  <si>
    <r>
      <t xml:space="preserve">В счёт межбюджетных трансфертов, передаваемых от МО "Тетюшское сельское поселение" бюджету району </t>
    </r>
    <r>
      <rPr>
        <b/>
        <sz val="20"/>
        <rFont val="Arial"/>
        <family val="2"/>
        <charset val="204"/>
      </rPr>
      <t>(0022)</t>
    </r>
  </si>
  <si>
    <r>
      <t xml:space="preserve">В счёт межбюджетных трансфертов, передаваемых от МО "Ундоровское сельское поселение" бюджету району </t>
    </r>
    <r>
      <rPr>
        <b/>
        <sz val="20"/>
        <rFont val="Arial"/>
        <family val="2"/>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</si>
  <si>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Arial"/>
        <family val="2"/>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</si>
  <si>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Arial"/>
        <family val="2"/>
        <charset val="204"/>
      </rPr>
      <t>(0026)</t>
    </r>
  </si>
  <si>
    <r>
      <t xml:space="preserve">Дотации бюджетам городских округов и муниципальных районов Ульяновской области в целях стимулирования муниципальных управленческих команд </t>
    </r>
    <r>
      <rPr>
        <b/>
        <sz val="20"/>
        <rFont val="Arial"/>
        <family val="2"/>
        <charset val="204"/>
      </rPr>
      <t>(0027)</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</si>
  <si>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Arial"/>
        <family val="2"/>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</si>
  <si>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Arial"/>
        <family val="2"/>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</si>
  <si>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Arial"/>
        <family val="2"/>
        <charset val="204"/>
      </rPr>
      <t>(0055, 0056)</t>
    </r>
  </si>
  <si>
    <r>
      <t xml:space="preserve">Субсидии на финансирование расходных обязательств, связанных с выполнением работ по подготовке декларации безопастности гидротехнических сооружений, расположенных на территории МО "Ульяновский район" </t>
    </r>
    <r>
      <rPr>
        <b/>
        <sz val="20"/>
        <rFont val="Arial"/>
        <family val="2"/>
        <charset val="204"/>
      </rPr>
      <t>(0060)</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</si>
  <si>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Arial"/>
        <family val="2"/>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</si>
  <si>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Arial"/>
        <family val="2"/>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</si>
  <si>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Arial"/>
        <family val="2"/>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</si>
  <si>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Arial"/>
        <family val="2"/>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</si>
  <si>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Arial"/>
        <family val="2"/>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</si>
  <si>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Arial"/>
        <family val="2"/>
        <charset val="204"/>
      </rPr>
      <t>(0071)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</si>
  <si>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Arial"/>
        <family val="2"/>
        <charset val="204"/>
      </rPr>
      <t>(0089)</t>
    </r>
  </si>
  <si>
    <r>
      <t xml:space="preserve">Субвенции на проведение Всероссийской переписи населения </t>
    </r>
    <r>
      <rPr>
        <b/>
        <sz val="20"/>
        <rFont val="Arial"/>
        <family val="2"/>
        <charset val="204"/>
      </rPr>
      <t>(0153)</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</si>
  <si>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Arial"/>
        <family val="2"/>
        <charset val="204"/>
      </rPr>
      <t>(1002)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</si>
  <si>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Arial"/>
        <family val="2"/>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</si>
  <si>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Arial"/>
        <family val="2"/>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</si>
  <si>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Arial"/>
        <family val="2"/>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</si>
  <si>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Arial"/>
        <family val="2"/>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</si>
  <si>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Arial"/>
        <family val="2"/>
        <charset val="204"/>
      </rPr>
      <t>(1112)</t>
    </r>
  </si>
  <si>
    <r>
      <t xml:space="preserve">Субвенции по выплате родителям детей, на возмещение родительской платы в детских дошкольных учреждениях </t>
    </r>
    <r>
      <rPr>
        <b/>
        <sz val="20"/>
        <rFont val="Arial"/>
        <family val="2"/>
        <charset val="204"/>
      </rPr>
      <t>(1115)</t>
    </r>
  </si>
  <si>
    <r>
      <t>Субвенции на обеспечение проезда детей – сирот</t>
    </r>
    <r>
      <rPr>
        <b/>
        <sz val="20"/>
        <rFont val="Arial"/>
        <family val="2"/>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</si>
  <si>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Arial"/>
        <family val="2"/>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</si>
  <si>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на 2014-2019 годы в 2015-2017 годах (</t>
    </r>
    <r>
      <rPr>
        <b/>
        <sz val="20"/>
        <rFont val="Arial"/>
        <family val="2"/>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</si>
  <si>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Arial"/>
        <family val="2"/>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</si>
  <si>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Arial"/>
        <family val="2"/>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</si>
  <si>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Arial"/>
        <family val="2"/>
        <charset val="204"/>
      </rPr>
      <t>(1162)</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</si>
  <si>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Arial"/>
        <family val="2"/>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</si>
  <si>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Arial"/>
        <family val="2"/>
        <charset val="204"/>
      </rPr>
      <t xml:space="preserve">(1170, </t>
    </r>
    <r>
      <rPr>
        <sz val="20"/>
        <rFont val="Arial"/>
        <family val="2"/>
        <charset val="204"/>
      </rPr>
      <t>сады -</t>
    </r>
    <r>
      <rPr>
        <b/>
        <sz val="20"/>
        <rFont val="Arial"/>
        <family val="2"/>
        <charset val="204"/>
      </rPr>
      <t>1171)</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</si>
  <si>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Arial"/>
        <family val="2"/>
        <charset val="204"/>
      </rPr>
      <t>(1179)</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</si>
  <si>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Arial"/>
        <family val="2"/>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</si>
  <si>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Arial"/>
        <family val="2"/>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</si>
  <si>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Arial"/>
        <family val="2"/>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</si>
  <si>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Arial"/>
        <family val="2"/>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</si>
  <si>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Arial"/>
        <family val="2"/>
        <charset val="204"/>
      </rPr>
      <t>(1194)</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</si>
  <si>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Arial"/>
        <family val="2"/>
        <charset val="204"/>
      </rPr>
      <t>(1196)</t>
    </r>
  </si>
  <si>
    <r>
      <t xml:space="preserve">Субсидии на реализацию мероприятий по обеспечению жильем молодых семей </t>
    </r>
    <r>
      <rPr>
        <b/>
        <sz val="20"/>
        <rFont val="Arial"/>
        <family val="2"/>
        <charset val="204"/>
      </rPr>
      <t>(1197)</t>
    </r>
  </si>
  <si>
    <r>
      <t xml:space="preserve">Субвенции на компенсацию родителям обучающихся в форме семейного образования </t>
    </r>
    <r>
      <rPr>
        <b/>
        <sz val="20"/>
        <rFont val="Arial"/>
        <family val="2"/>
        <charset val="204"/>
      </rPr>
      <t>(1198)</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</si>
  <si>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Arial"/>
        <family val="2"/>
        <charset val="204"/>
      </rPr>
      <t>(0028)</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</si>
  <si>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Arial"/>
        <family val="2"/>
        <charset val="204"/>
      </rPr>
      <t>(1183)</t>
    </r>
  </si>
  <si>
    <r>
      <t>Субсидии на реализацию мероприятий по улучшению жилищных условий граждан Российской Федерации, проживающих в сельской местности, по улучшению жилищных условий по федеральной целевой программе "Устойчивое развитие сельских территорий на 2014-2017 годы и на период до 2020года" (обл. средства)</t>
    </r>
    <r>
      <rPr>
        <b/>
        <sz val="20"/>
        <rFont val="Arial"/>
        <family val="2"/>
        <charset val="204"/>
      </rPr>
      <t>(1151)</t>
    </r>
  </si>
  <si>
    <r>
      <t xml:space="preserve">Дотации бюджетам МР и ГО Ульяновской области на поддержку мер по обеспечению сбалансированности местных бюджетов </t>
    </r>
    <r>
      <rPr>
        <b/>
        <sz val="20"/>
        <rFont val="Arial"/>
        <family val="2"/>
        <charset val="204"/>
      </rPr>
      <t>(0079)</t>
    </r>
  </si>
  <si>
    <r>
      <t xml:space="preserve">Дотации бюджетам муниципальных районов и городских округов Ульяновской области, обеспечивших увеличение объема налоговых доходов областного бюджета Ульяновской области от уплаты налога на профессиональный доход </t>
    </r>
    <r>
      <rPr>
        <b/>
        <sz val="20"/>
        <rFont val="Arial"/>
        <family val="2"/>
        <charset val="204"/>
      </rPr>
      <t>(0029)</t>
    </r>
  </si>
  <si>
    <r>
      <t xml:space="preserve">Субсидии на подготовку ПСД и разработку экологического аудита для восстановления водных объектов </t>
    </r>
    <r>
      <rPr>
        <b/>
        <sz val="20"/>
        <rFont val="Arial"/>
        <family val="2"/>
        <charset val="204"/>
      </rPr>
      <t>(0064)</t>
    </r>
  </si>
  <si>
    <r>
      <t xml:space="preserve">Прочие дотации на возмещение недополученных доходов местных бюджетов </t>
    </r>
    <r>
      <rPr>
        <b/>
        <sz val="20"/>
        <rFont val="Arial"/>
        <family val="2"/>
        <charset val="204"/>
      </rPr>
      <t>(0030)</t>
    </r>
  </si>
  <si>
    <r>
      <t xml:space="preserve">Субсидии на модернизацию сетей наружного освещения </t>
    </r>
    <r>
      <rPr>
        <b/>
        <sz val="20"/>
        <rFont val="Arial"/>
        <family val="2"/>
        <charset val="204"/>
      </rPr>
      <t>(1181)</t>
    </r>
  </si>
  <si>
    <r>
      <t xml:space="preserve">Субсидии на комплектование книжных фондов </t>
    </r>
    <r>
      <rPr>
        <b/>
        <sz val="20"/>
        <rFont val="Arial"/>
        <family val="2"/>
        <charset val="204"/>
      </rPr>
      <t>(0015)</t>
    </r>
  </si>
  <si>
    <r>
      <t xml:space="preserve">Субсидии на организацию системы мобильного библиотечного обслуживания населенных пунктов Ульяновской области </t>
    </r>
    <r>
      <rPr>
        <b/>
        <sz val="20"/>
        <rFont val="Arial"/>
        <family val="2"/>
        <charset val="204"/>
      </rPr>
      <t>(0065,0067)</t>
    </r>
  </si>
  <si>
    <r>
      <t xml:space="preserve">Субсидии в целях софинансирования расходов на выплату заработной платы с начислениями и оплату коммунальных услуг </t>
    </r>
    <r>
      <rPr>
        <b/>
        <sz val="20"/>
        <rFont val="Arial"/>
        <family val="2"/>
        <charset val="204"/>
      </rPr>
      <t>(1133)</t>
    </r>
  </si>
  <si>
    <t>Уточненный план на 2022 г. (тыс. руб.)</t>
  </si>
  <si>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Arial"/>
        <family val="2"/>
        <charset val="204"/>
      </rPr>
      <t>(1180)</t>
    </r>
  </si>
  <si>
    <r>
      <t xml:space="preserve">Иные межбюджетные трансферты на приобретение автомобиля для выезда в семьи с детьми </t>
    </r>
    <r>
      <rPr>
        <b/>
        <sz val="20"/>
        <rFont val="Arial"/>
        <family val="2"/>
        <charset val="204"/>
      </rPr>
      <t>(1167)</t>
    </r>
  </si>
  <si>
    <t xml:space="preserve">Исполнение районного бюджета МО «Ульяновский район» за январь-март 2022 года </t>
  </si>
  <si>
    <t>План за январь-март 2022 г. (тыс. руб.)</t>
  </si>
  <si>
    <t>Исполнено за январь-март 2022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</si>
</sst>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ont>
    <font>
      <sz val="8"/>
      <name val="Arial"/>
      <family val="2"/>
      <charset val="204"/>
    </font>
    <font>
      <sz val="22"/>
      <name val="Times New Roman"/>
      <family val="1"/>
      <charset val="204"/>
    </font>
    <font>
      <sz val="18"/>
      <name val="Arial"/>
      <family val="2"/>
      <charset val="204"/>
    </font>
    <font>
      <b/>
      <sz val="24"/>
      <name val="Arial"/>
      <family val="2"/>
      <charset val="204"/>
    </font>
    <font>
      <sz val="22"/>
      <name val="Arial"/>
      <family val="2"/>
      <charset val="204"/>
    </font>
    <font>
      <b/>
      <sz val="20"/>
      <name val="Arial"/>
      <family val="2"/>
      <charset val="204"/>
    </font>
    <font>
      <b/>
      <sz val="20"/>
      <name val="Times New Roman"/>
      <family val="1"/>
      <charset val="204"/>
    </font>
    <font>
      <sz val="20"/>
      <name val="Arial"/>
      <family val="2"/>
      <charset val="204"/>
    </font>
    <font>
      <sz val="20"/>
      <name val="Times New Roman"/>
      <family val="1"/>
      <charset val="204"/>
    </font>
    <font>
      <sz val="20"/>
      <name val="Arial Cyr"/>
      <charset val="204"/>
    </font>
    <font>
      <sz val="20"/>
      <color indexed="8"/>
      <name val="Times New Roman"/>
      <family val="1"/>
      <charset val="204"/>
    </font>
    <font>
      <sz val="20"/>
      <color indexed="8"/>
      <name val="Times New Roman"/>
      <family val="1"/>
      <charset val="204"/>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41">
    <xf numFmtId="0" fontId="0" fillId="0" borderId="0" xfId="0"/>
    <xf numFmtId="0" fontId="0" fillId="2" borderId="0" xfId="0" applyFill="1"/>
    <xf numFmtId="0" fontId="0" fillId="0" borderId="0" xfId="0" applyFill="1"/>
    <xf numFmtId="164" fontId="0" fillId="0" borderId="0" xfId="0" applyNumberFormat="1"/>
    <xf numFmtId="0" fontId="5" fillId="0" borderId="0" xfId="0" applyFont="1" applyFill="1"/>
    <xf numFmtId="0" fontId="3" fillId="0" borderId="0" xfId="0" applyFont="1" applyBorder="1" applyAlignment="1">
      <alignment horizontal="center" vertical="center" wrapText="1"/>
    </xf>
    <xf numFmtId="0" fontId="0" fillId="0" borderId="0" xfId="0" applyFill="1" applyBorder="1"/>
    <xf numFmtId="0" fontId="2" fillId="0" borderId="0" xfId="0" applyFont="1" applyFill="1" applyBorder="1" applyAlignment="1">
      <alignment horizontal="righ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0" fontId="7" fillId="0" borderId="1" xfId="0" applyFont="1" applyBorder="1" applyAlignment="1">
      <alignment horizontal="right" vertical="top" wrapText="1"/>
    </xf>
    <xf numFmtId="0" fontId="6" fillId="3" borderId="1" xfId="0" applyFont="1" applyFill="1" applyBorder="1" applyAlignment="1">
      <alignment vertical="top" wrapText="1"/>
    </xf>
    <xf numFmtId="0" fontId="7" fillId="3" borderId="1" xfId="0" applyFont="1" applyFill="1" applyBorder="1" applyAlignment="1">
      <alignment horizontal="right" vertical="top" wrapText="1"/>
    </xf>
    <xf numFmtId="164" fontId="7" fillId="3" borderId="1" xfId="0" applyNumberFormat="1" applyFont="1" applyFill="1" applyBorder="1" applyAlignment="1">
      <alignment horizontal="right" vertical="top" wrapText="1"/>
    </xf>
    <xf numFmtId="0" fontId="8" fillId="0" borderId="1" xfId="0" applyFont="1" applyFill="1" applyBorder="1" applyAlignment="1">
      <alignment vertical="top" wrapText="1"/>
    </xf>
    <xf numFmtId="0" fontId="9" fillId="0" borderId="1" xfId="0" applyFont="1" applyFill="1" applyBorder="1" applyAlignment="1">
      <alignment horizontal="right" vertical="top" wrapText="1"/>
    </xf>
    <xf numFmtId="0" fontId="6" fillId="0" borderId="1" xfId="0" applyFont="1" applyFill="1" applyBorder="1" applyAlignment="1">
      <alignment vertical="top" wrapText="1"/>
    </xf>
    <xf numFmtId="0" fontId="7" fillId="0" borderId="1" xfId="0"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164" fontId="7"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164" fontId="9" fillId="0" borderId="1" xfId="0" applyNumberFormat="1" applyFont="1" applyFill="1" applyBorder="1" applyAlignment="1">
      <alignment horizontal="right" vertical="top"/>
    </xf>
    <xf numFmtId="49" fontId="8" fillId="0" borderId="1" xfId="0" applyNumberFormat="1" applyFont="1" applyFill="1" applyBorder="1" applyAlignment="1">
      <alignment horizontal="left" vertical="center" wrapText="1"/>
    </xf>
    <xf numFmtId="0" fontId="6" fillId="2" borderId="1" xfId="0" applyFont="1" applyFill="1" applyBorder="1" applyAlignment="1">
      <alignment vertical="top" wrapText="1"/>
    </xf>
    <xf numFmtId="164" fontId="7" fillId="2" borderId="1" xfId="0" applyNumberFormat="1" applyFont="1" applyFill="1" applyBorder="1" applyAlignment="1">
      <alignment horizontal="right" vertical="top" wrapText="1"/>
    </xf>
    <xf numFmtId="164" fontId="7" fillId="4" borderId="1" xfId="0" applyNumberFormat="1" applyFont="1" applyFill="1" applyBorder="1" applyAlignment="1">
      <alignment horizontal="right" vertical="top" wrapText="1"/>
    </xf>
    <xf numFmtId="0" fontId="6" fillId="0" borderId="1" xfId="0" applyFont="1" applyFill="1" applyBorder="1" applyAlignment="1">
      <alignment horizontal="center" vertical="top" wrapText="1"/>
    </xf>
    <xf numFmtId="164" fontId="10" fillId="0" borderId="1" xfId="0" applyNumberFormat="1" applyFont="1" applyFill="1" applyBorder="1"/>
    <xf numFmtId="164" fontId="10" fillId="0" borderId="1" xfId="0" applyNumberFormat="1" applyFont="1" applyFill="1" applyBorder="1" applyAlignment="1">
      <alignment horizontal="right"/>
    </xf>
    <xf numFmtId="164" fontId="8" fillId="0" borderId="1" xfId="0" applyNumberFormat="1" applyFont="1" applyFill="1" applyBorder="1"/>
    <xf numFmtId="0" fontId="8" fillId="0" borderId="1" xfId="0" applyFont="1" applyBorder="1" applyAlignment="1">
      <alignment vertical="top" wrapText="1"/>
    </xf>
    <xf numFmtId="164" fontId="9" fillId="0" borderId="1" xfId="0" applyNumberFormat="1" applyFont="1" applyBorder="1" applyAlignment="1">
      <alignment horizontal="right" vertical="top" wrapText="1"/>
    </xf>
    <xf numFmtId="49" fontId="8" fillId="0" borderId="1" xfId="0" applyNumberFormat="1" applyFont="1" applyFill="1" applyBorder="1" applyAlignment="1" applyProtection="1">
      <alignment horizontal="left" vertical="center" wrapText="1"/>
    </xf>
    <xf numFmtId="164" fontId="9" fillId="0" borderId="1" xfId="0" applyNumberFormat="1" applyFont="1" applyFill="1" applyBorder="1" applyAlignment="1">
      <alignment horizontal="right" vertical="top" wrapText="1" indent="1"/>
    </xf>
    <xf numFmtId="164" fontId="11" fillId="0"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0" fontId="4" fillId="0" borderId="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1"/>
  <sheetViews>
    <sheetView tabSelected="1" view="pageBreakPreview" zoomScale="46" zoomScaleNormal="50" zoomScaleSheetLayoutView="46" workbookViewId="0">
      <pane xSplit="1" ySplit="5" topLeftCell="B13" activePane="bottomRight" state="frozen"/>
      <selection pane="topRight" activeCell="B1" sqref="B1"/>
      <selection pane="bottomLeft" activeCell="A6" sqref="A6"/>
      <selection pane="bottomRight" activeCell="D33" sqref="D33"/>
    </sheetView>
  </sheetViews>
  <sheetFormatPr defaultRowHeight="12.75" x14ac:dyDescent="0.2"/>
  <cols>
    <col min="1" max="1" width="100" customWidth="1"/>
    <col min="2" max="3" width="30" customWidth="1"/>
    <col min="4" max="4" width="26.7109375" customWidth="1"/>
    <col min="5" max="5" width="26" style="3" customWidth="1"/>
    <col min="6" max="6" width="25.140625" customWidth="1"/>
    <col min="7" max="7" width="16.140625" bestFit="1" customWidth="1"/>
  </cols>
  <sheetData>
    <row r="1" spans="1:12" x14ac:dyDescent="0.2">
      <c r="A1" s="38" t="s">
        <v>118</v>
      </c>
      <c r="B1" s="38"/>
      <c r="C1" s="38"/>
      <c r="D1" s="38"/>
      <c r="E1" s="38"/>
      <c r="F1" s="38"/>
    </row>
    <row r="2" spans="1:12" x14ac:dyDescent="0.2">
      <c r="A2" s="38"/>
      <c r="B2" s="38"/>
      <c r="C2" s="38"/>
      <c r="D2" s="38"/>
      <c r="E2" s="38"/>
      <c r="F2" s="38"/>
    </row>
    <row r="3" spans="1:12" ht="20.25" customHeight="1" x14ac:dyDescent="0.2">
      <c r="A3" s="39"/>
      <c r="B3" s="39"/>
      <c r="C3" s="39"/>
      <c r="D3" s="39"/>
      <c r="E3" s="39"/>
      <c r="F3" s="39"/>
    </row>
    <row r="4" spans="1:12" ht="106.5" customHeight="1" x14ac:dyDescent="0.2">
      <c r="A4" s="8"/>
      <c r="B4" s="8" t="s">
        <v>115</v>
      </c>
      <c r="C4" s="8" t="s">
        <v>119</v>
      </c>
      <c r="D4" s="8" t="s">
        <v>120</v>
      </c>
      <c r="E4" s="9" t="s">
        <v>0</v>
      </c>
      <c r="F4" s="8" t="s">
        <v>44</v>
      </c>
    </row>
    <row r="5" spans="1:12" ht="26.25" x14ac:dyDescent="0.2">
      <c r="A5" s="8" t="s">
        <v>1</v>
      </c>
      <c r="B5" s="10"/>
      <c r="C5" s="10"/>
      <c r="D5" s="10" t="s">
        <v>54</v>
      </c>
      <c r="E5" s="11"/>
      <c r="F5" s="12"/>
      <c r="G5" s="2"/>
      <c r="H5" s="2"/>
      <c r="I5" s="2"/>
      <c r="J5" s="2"/>
      <c r="K5" s="2"/>
      <c r="L5" s="2"/>
    </row>
    <row r="6" spans="1:12" ht="26.25" x14ac:dyDescent="0.2">
      <c r="A6" s="13" t="s">
        <v>2</v>
      </c>
      <c r="B6" s="14">
        <f>B7</f>
        <v>61280</v>
      </c>
      <c r="C6" s="14">
        <f>C7</f>
        <v>12000</v>
      </c>
      <c r="D6" s="14">
        <f>D7</f>
        <v>12419.8</v>
      </c>
      <c r="E6" s="15">
        <f>D6/C6*100</f>
        <v>103.49833333333333</v>
      </c>
      <c r="F6" s="14">
        <f>D6-C6</f>
        <v>419.79999999999927</v>
      </c>
      <c r="G6" s="2"/>
      <c r="H6" s="2"/>
      <c r="I6" s="2"/>
      <c r="J6" s="2"/>
      <c r="K6" s="2"/>
      <c r="L6" s="2"/>
    </row>
    <row r="7" spans="1:12" ht="26.25" x14ac:dyDescent="0.2">
      <c r="A7" s="16" t="s">
        <v>3</v>
      </c>
      <c r="B7" s="17">
        <v>61280</v>
      </c>
      <c r="C7" s="17">
        <v>12000</v>
      </c>
      <c r="D7" s="17">
        <v>12419.8</v>
      </c>
      <c r="E7" s="15">
        <f t="shared" ref="E7:E60" si="0">D7/C7*100</f>
        <v>103.49833333333333</v>
      </c>
      <c r="F7" s="14">
        <f t="shared" ref="F7:F60" si="1">D7-C7</f>
        <v>419.79999999999927</v>
      </c>
      <c r="G7" s="2"/>
      <c r="H7" s="2"/>
      <c r="I7" s="2"/>
      <c r="J7" s="2"/>
      <c r="K7" s="2"/>
      <c r="L7" s="2"/>
    </row>
    <row r="8" spans="1:12" ht="26.25" x14ac:dyDescent="0.2">
      <c r="A8" s="18" t="s">
        <v>48</v>
      </c>
      <c r="B8" s="19">
        <v>16914.599999999999</v>
      </c>
      <c r="C8" s="19">
        <v>4771</v>
      </c>
      <c r="D8" s="19">
        <v>4809.7</v>
      </c>
      <c r="E8" s="15">
        <f t="shared" si="0"/>
        <v>100.81115070215887</v>
      </c>
      <c r="F8" s="14">
        <f t="shared" si="1"/>
        <v>38.699999999999818</v>
      </c>
      <c r="G8" s="2"/>
      <c r="H8" s="2"/>
      <c r="I8" s="2"/>
      <c r="J8" s="2"/>
      <c r="K8" s="2"/>
      <c r="L8" s="2"/>
    </row>
    <row r="9" spans="1:12" ht="26.25" x14ac:dyDescent="0.2">
      <c r="A9" s="13" t="s">
        <v>4</v>
      </c>
      <c r="B9" s="14">
        <f>B10+B11+B12+B13</f>
        <v>25886.5</v>
      </c>
      <c r="C9" s="14">
        <f>C10+C11+C12+C13</f>
        <v>4070</v>
      </c>
      <c r="D9" s="14">
        <f>D10+D11+D12+D13</f>
        <v>5942.8</v>
      </c>
      <c r="E9" s="15">
        <f t="shared" si="0"/>
        <v>146.01474201474204</v>
      </c>
      <c r="F9" s="14">
        <f t="shared" si="1"/>
        <v>1872.8000000000002</v>
      </c>
      <c r="G9" s="2"/>
      <c r="H9" s="2"/>
      <c r="I9" s="2"/>
      <c r="J9" s="2"/>
      <c r="K9" s="2"/>
      <c r="L9" s="2"/>
    </row>
    <row r="10" spans="1:12" ht="26.25" x14ac:dyDescent="0.2">
      <c r="A10" s="18" t="s">
        <v>49</v>
      </c>
      <c r="B10" s="17">
        <v>20165</v>
      </c>
      <c r="C10" s="17">
        <v>2980</v>
      </c>
      <c r="D10" s="17">
        <v>4103.8</v>
      </c>
      <c r="E10" s="15">
        <f t="shared" si="0"/>
        <v>137.71140939597316</v>
      </c>
      <c r="F10" s="14">
        <f t="shared" si="1"/>
        <v>1123.8000000000002</v>
      </c>
      <c r="G10" s="2"/>
      <c r="H10" s="2"/>
      <c r="I10" s="2"/>
      <c r="J10" s="2"/>
      <c r="K10" s="2"/>
      <c r="L10" s="2"/>
    </row>
    <row r="11" spans="1:12" ht="51" x14ac:dyDescent="0.2">
      <c r="A11" s="16" t="s">
        <v>5</v>
      </c>
      <c r="B11" s="17"/>
      <c r="C11" s="17"/>
      <c r="D11" s="17">
        <v>27.4</v>
      </c>
      <c r="E11" s="15" t="e">
        <f t="shared" si="0"/>
        <v>#DIV/0!</v>
      </c>
      <c r="F11" s="14">
        <f t="shared" si="1"/>
        <v>27.4</v>
      </c>
      <c r="G11" s="2"/>
      <c r="H11" s="2"/>
      <c r="I11" s="2"/>
      <c r="J11" s="2"/>
      <c r="K11" s="2"/>
      <c r="L11" s="2"/>
    </row>
    <row r="12" spans="1:12" ht="51" x14ac:dyDescent="0.2">
      <c r="A12" s="16" t="s">
        <v>46</v>
      </c>
      <c r="B12" s="20">
        <v>2211.4</v>
      </c>
      <c r="C12" s="20">
        <v>750</v>
      </c>
      <c r="D12" s="17">
        <v>1351.5</v>
      </c>
      <c r="E12" s="15">
        <f t="shared" si="0"/>
        <v>180.20000000000002</v>
      </c>
      <c r="F12" s="14">
        <f t="shared" si="1"/>
        <v>601.5</v>
      </c>
      <c r="G12" s="2"/>
      <c r="H12" s="2"/>
      <c r="I12" s="2"/>
      <c r="J12" s="2"/>
      <c r="K12" s="2"/>
      <c r="L12" s="2"/>
    </row>
    <row r="13" spans="1:12" ht="26.25" x14ac:dyDescent="0.2">
      <c r="A13" s="16" t="s">
        <v>6</v>
      </c>
      <c r="B13" s="17">
        <v>3510.1</v>
      </c>
      <c r="C13" s="17">
        <v>340</v>
      </c>
      <c r="D13" s="17">
        <v>460.1</v>
      </c>
      <c r="E13" s="15">
        <f t="shared" si="0"/>
        <v>135.3235294117647</v>
      </c>
      <c r="F13" s="14">
        <f t="shared" si="1"/>
        <v>120.10000000000002</v>
      </c>
      <c r="G13" s="2"/>
      <c r="H13" s="2"/>
      <c r="I13" s="2"/>
      <c r="J13" s="2"/>
      <c r="K13" s="2"/>
      <c r="L13" s="2"/>
    </row>
    <row r="14" spans="1:12" ht="26.25" x14ac:dyDescent="0.2">
      <c r="A14" s="18" t="s">
        <v>7</v>
      </c>
      <c r="B14" s="19"/>
      <c r="C14" s="19"/>
      <c r="D14" s="19"/>
      <c r="E14" s="15" t="e">
        <f t="shared" si="0"/>
        <v>#DIV/0!</v>
      </c>
      <c r="F14" s="14">
        <f t="shared" si="1"/>
        <v>0</v>
      </c>
      <c r="G14" s="2"/>
      <c r="H14" s="2"/>
      <c r="I14" s="2"/>
      <c r="J14" s="2"/>
      <c r="K14" s="2"/>
      <c r="L14" s="2"/>
    </row>
    <row r="15" spans="1:12" ht="26.25" x14ac:dyDescent="0.2">
      <c r="A15" s="16" t="s">
        <v>8</v>
      </c>
      <c r="B15" s="17"/>
      <c r="C15" s="17"/>
      <c r="D15" s="17"/>
      <c r="E15" s="15" t="e">
        <f t="shared" si="0"/>
        <v>#DIV/0!</v>
      </c>
      <c r="F15" s="14">
        <f t="shared" si="1"/>
        <v>0</v>
      </c>
      <c r="G15" s="2"/>
      <c r="H15" s="2"/>
      <c r="I15" s="2"/>
      <c r="J15" s="2"/>
      <c r="K15" s="2"/>
      <c r="L15" s="2"/>
    </row>
    <row r="16" spans="1:12" ht="26.25" x14ac:dyDescent="0.2">
      <c r="A16" s="16" t="s">
        <v>9</v>
      </c>
      <c r="B16" s="17"/>
      <c r="C16" s="17"/>
      <c r="D16" s="17"/>
      <c r="E16" s="15" t="e">
        <f t="shared" si="0"/>
        <v>#DIV/0!</v>
      </c>
      <c r="F16" s="14">
        <f t="shared" si="1"/>
        <v>0</v>
      </c>
      <c r="G16" s="2"/>
      <c r="H16" s="2"/>
      <c r="I16" s="2"/>
      <c r="J16" s="2"/>
      <c r="K16" s="2"/>
      <c r="L16" s="2"/>
    </row>
    <row r="17" spans="1:12" ht="26.25" x14ac:dyDescent="0.2">
      <c r="A17" s="18" t="s">
        <v>10</v>
      </c>
      <c r="B17" s="21">
        <v>5600</v>
      </c>
      <c r="C17" s="21">
        <v>920</v>
      </c>
      <c r="D17" s="19">
        <v>1008.9</v>
      </c>
      <c r="E17" s="15">
        <f t="shared" si="0"/>
        <v>109.66304347826086</v>
      </c>
      <c r="F17" s="14">
        <f t="shared" si="1"/>
        <v>88.899999999999977</v>
      </c>
      <c r="G17" s="2"/>
      <c r="H17" s="2"/>
      <c r="I17" s="2"/>
      <c r="J17" s="2"/>
      <c r="K17" s="2"/>
      <c r="L17" s="2"/>
    </row>
    <row r="18" spans="1:12" ht="78.75" x14ac:dyDescent="0.2">
      <c r="A18" s="18" t="s">
        <v>11</v>
      </c>
      <c r="B18" s="19"/>
      <c r="C18" s="19"/>
      <c r="D18" s="19"/>
      <c r="E18" s="15" t="e">
        <f t="shared" si="0"/>
        <v>#DIV/0!</v>
      </c>
      <c r="F18" s="14">
        <f t="shared" si="1"/>
        <v>0</v>
      </c>
      <c r="G18" s="2"/>
      <c r="H18" s="2"/>
      <c r="I18" s="2"/>
      <c r="J18" s="2"/>
      <c r="K18" s="2"/>
      <c r="L18" s="2"/>
    </row>
    <row r="19" spans="1:12" ht="51" x14ac:dyDescent="0.2">
      <c r="A19" s="16" t="s">
        <v>12</v>
      </c>
      <c r="B19" s="17"/>
      <c r="C19" s="17"/>
      <c r="D19" s="17"/>
      <c r="E19" s="15" t="e">
        <f t="shared" si="0"/>
        <v>#DIV/0!</v>
      </c>
      <c r="F19" s="14">
        <f t="shared" si="1"/>
        <v>0</v>
      </c>
      <c r="G19" s="2"/>
      <c r="H19" s="2"/>
      <c r="I19" s="2"/>
      <c r="J19" s="2"/>
      <c r="K19" s="2"/>
      <c r="L19" s="2"/>
    </row>
    <row r="20" spans="1:12" ht="26.25" x14ac:dyDescent="0.2">
      <c r="A20" s="16" t="s">
        <v>13</v>
      </c>
      <c r="B20" s="17"/>
      <c r="C20" s="17"/>
      <c r="D20" s="17"/>
      <c r="E20" s="15" t="e">
        <f t="shared" si="0"/>
        <v>#DIV/0!</v>
      </c>
      <c r="F20" s="14">
        <f t="shared" si="1"/>
        <v>0</v>
      </c>
      <c r="G20" s="2"/>
      <c r="H20" s="2"/>
      <c r="I20" s="2"/>
      <c r="J20" s="2"/>
      <c r="K20" s="2"/>
      <c r="L20" s="2"/>
    </row>
    <row r="21" spans="1:12" ht="26.25" x14ac:dyDescent="0.2">
      <c r="A21" s="16" t="s">
        <v>14</v>
      </c>
      <c r="B21" s="17"/>
      <c r="C21" s="17"/>
      <c r="D21" s="17"/>
      <c r="E21" s="15" t="e">
        <f t="shared" si="0"/>
        <v>#DIV/0!</v>
      </c>
      <c r="F21" s="14">
        <f t="shared" si="1"/>
        <v>0</v>
      </c>
      <c r="G21" s="2"/>
      <c r="H21" s="2"/>
      <c r="I21" s="2"/>
      <c r="J21" s="2"/>
      <c r="K21" s="2"/>
      <c r="L21" s="2"/>
    </row>
    <row r="22" spans="1:12" ht="26.25" x14ac:dyDescent="0.2">
      <c r="A22" s="16" t="s">
        <v>15</v>
      </c>
      <c r="B22" s="17"/>
      <c r="C22" s="17"/>
      <c r="D22" s="17"/>
      <c r="E22" s="15" t="e">
        <f t="shared" si="0"/>
        <v>#DIV/0!</v>
      </c>
      <c r="F22" s="14">
        <f t="shared" si="1"/>
        <v>0</v>
      </c>
      <c r="G22" s="2"/>
      <c r="H22" s="2"/>
      <c r="I22" s="2"/>
      <c r="J22" s="2"/>
      <c r="K22" s="2"/>
      <c r="L22" s="2"/>
    </row>
    <row r="23" spans="1:12" ht="78.75" x14ac:dyDescent="0.2">
      <c r="A23" s="18" t="s">
        <v>16</v>
      </c>
      <c r="B23" s="19">
        <v>7761</v>
      </c>
      <c r="C23" s="19">
        <v>980</v>
      </c>
      <c r="D23" s="19">
        <v>1026.7</v>
      </c>
      <c r="E23" s="15">
        <f t="shared" si="0"/>
        <v>104.76530612244899</v>
      </c>
      <c r="F23" s="14">
        <f t="shared" si="1"/>
        <v>46.700000000000045</v>
      </c>
      <c r="G23" s="2"/>
      <c r="H23" s="2"/>
      <c r="I23" s="2"/>
      <c r="J23" s="2"/>
      <c r="K23" s="2"/>
      <c r="L23" s="2"/>
    </row>
    <row r="24" spans="1:12" ht="52.5" x14ac:dyDescent="0.2">
      <c r="A24" s="13" t="s">
        <v>17</v>
      </c>
      <c r="B24" s="15">
        <f>B25</f>
        <v>1800</v>
      </c>
      <c r="C24" s="14">
        <f>C25</f>
        <v>1800</v>
      </c>
      <c r="D24" s="14">
        <f>D25</f>
        <v>1854.1</v>
      </c>
      <c r="E24" s="15">
        <f t="shared" si="0"/>
        <v>103.00555555555555</v>
      </c>
      <c r="F24" s="14">
        <f t="shared" si="1"/>
        <v>54.099999999999909</v>
      </c>
      <c r="G24" s="2"/>
      <c r="H24" s="2"/>
      <c r="I24" s="2"/>
      <c r="J24" s="2"/>
      <c r="K24" s="2"/>
      <c r="L24" s="2"/>
    </row>
    <row r="25" spans="1:12" ht="51" x14ac:dyDescent="0.2">
      <c r="A25" s="16" t="s">
        <v>18</v>
      </c>
      <c r="B25" s="20">
        <v>1800</v>
      </c>
      <c r="C25" s="20">
        <v>1800</v>
      </c>
      <c r="D25" s="17">
        <v>1854.1</v>
      </c>
      <c r="E25" s="15">
        <f t="shared" si="0"/>
        <v>103.00555555555555</v>
      </c>
      <c r="F25" s="14">
        <f t="shared" si="1"/>
        <v>54.099999999999909</v>
      </c>
      <c r="G25" s="2"/>
      <c r="H25" s="2"/>
      <c r="I25" s="2"/>
      <c r="J25" s="2"/>
      <c r="K25" s="2"/>
      <c r="L25" s="2"/>
    </row>
    <row r="26" spans="1:12" ht="52.5" x14ac:dyDescent="0.2">
      <c r="A26" s="18" t="s">
        <v>19</v>
      </c>
      <c r="B26" s="21">
        <v>33967.199999999997</v>
      </c>
      <c r="C26" s="21">
        <v>8667.7000000000007</v>
      </c>
      <c r="D26" s="21">
        <v>9385.6</v>
      </c>
      <c r="E26" s="15">
        <f t="shared" si="0"/>
        <v>108.28247401271386</v>
      </c>
      <c r="F26" s="14">
        <f t="shared" si="1"/>
        <v>717.89999999999964</v>
      </c>
      <c r="G26" s="2"/>
      <c r="H26" s="2"/>
      <c r="I26" s="2"/>
      <c r="J26" s="2"/>
      <c r="K26" s="2"/>
      <c r="L26" s="2"/>
    </row>
    <row r="27" spans="1:12" ht="51" x14ac:dyDescent="0.2">
      <c r="A27" s="16" t="s">
        <v>20</v>
      </c>
      <c r="B27" s="20"/>
      <c r="C27" s="20"/>
      <c r="D27" s="17"/>
      <c r="E27" s="15" t="e">
        <f t="shared" si="0"/>
        <v>#DIV/0!</v>
      </c>
      <c r="F27" s="14">
        <f t="shared" si="1"/>
        <v>0</v>
      </c>
      <c r="G27" s="2"/>
      <c r="H27" s="2"/>
      <c r="I27" s="2"/>
      <c r="J27" s="2"/>
      <c r="K27" s="2"/>
      <c r="L27" s="2"/>
    </row>
    <row r="28" spans="1:12" ht="26.25" x14ac:dyDescent="0.2">
      <c r="A28" s="18" t="s">
        <v>21</v>
      </c>
      <c r="B28" s="21">
        <v>870</v>
      </c>
      <c r="C28" s="21">
        <v>260</v>
      </c>
      <c r="D28" s="19">
        <v>286.2</v>
      </c>
      <c r="E28" s="15">
        <f t="shared" si="0"/>
        <v>110.07692307692307</v>
      </c>
      <c r="F28" s="14">
        <f t="shared" si="1"/>
        <v>26.199999999999989</v>
      </c>
      <c r="G28" s="2"/>
      <c r="H28" s="2"/>
      <c r="I28" s="2"/>
      <c r="J28" s="2"/>
      <c r="K28" s="2"/>
      <c r="L28" s="2"/>
    </row>
    <row r="29" spans="1:12" ht="26.25" x14ac:dyDescent="0.2">
      <c r="A29" s="18" t="s">
        <v>22</v>
      </c>
      <c r="B29" s="19">
        <f>B31</f>
        <v>70</v>
      </c>
      <c r="C29" s="19"/>
      <c r="D29" s="21">
        <v>2</v>
      </c>
      <c r="E29" s="15" t="e">
        <f t="shared" si="0"/>
        <v>#DIV/0!</v>
      </c>
      <c r="F29" s="14">
        <f t="shared" si="1"/>
        <v>2</v>
      </c>
      <c r="G29" s="2"/>
      <c r="H29" s="2"/>
      <c r="I29" s="2"/>
      <c r="J29" s="2"/>
      <c r="K29" s="2"/>
      <c r="L29" s="2"/>
    </row>
    <row r="30" spans="1:12" ht="51" x14ac:dyDescent="0.2">
      <c r="A30" s="16" t="s">
        <v>23</v>
      </c>
      <c r="B30" s="19"/>
      <c r="C30" s="19"/>
      <c r="D30" s="20">
        <v>3.3</v>
      </c>
      <c r="E30" s="15" t="e">
        <f t="shared" si="0"/>
        <v>#DIV/0!</v>
      </c>
      <c r="F30" s="14">
        <f t="shared" si="1"/>
        <v>3.3</v>
      </c>
      <c r="G30" s="2"/>
      <c r="H30" s="2"/>
      <c r="I30" s="2"/>
      <c r="J30" s="2"/>
      <c r="K30" s="2"/>
      <c r="L30" s="2"/>
    </row>
    <row r="31" spans="1:12" ht="51" x14ac:dyDescent="0.2">
      <c r="A31" s="16" t="s">
        <v>24</v>
      </c>
      <c r="B31" s="17">
        <v>70</v>
      </c>
      <c r="C31" s="17"/>
      <c r="D31" s="17"/>
      <c r="E31" s="15" t="e">
        <f t="shared" si="0"/>
        <v>#DIV/0!</v>
      </c>
      <c r="F31" s="14">
        <f t="shared" si="1"/>
        <v>0</v>
      </c>
      <c r="G31" s="2"/>
      <c r="H31" s="2"/>
      <c r="I31" s="2"/>
      <c r="J31" s="2"/>
      <c r="K31" s="2"/>
      <c r="L31" s="2"/>
    </row>
    <row r="32" spans="1:12" ht="52.5" x14ac:dyDescent="0.2">
      <c r="A32" s="18" t="s">
        <v>25</v>
      </c>
      <c r="B32" s="19">
        <v>10630</v>
      </c>
      <c r="C32" s="19">
        <v>330</v>
      </c>
      <c r="D32" s="19">
        <v>376.7</v>
      </c>
      <c r="E32" s="15">
        <f t="shared" si="0"/>
        <v>114.15151515151514</v>
      </c>
      <c r="F32" s="14">
        <f t="shared" si="1"/>
        <v>46.699999999999989</v>
      </c>
      <c r="G32" s="2"/>
      <c r="H32" s="2"/>
      <c r="I32" s="2"/>
      <c r="J32" s="2"/>
      <c r="K32" s="2"/>
      <c r="L32" s="2"/>
    </row>
    <row r="33" spans="1:23" s="1" customFormat="1" ht="26.25" x14ac:dyDescent="0.2">
      <c r="A33" s="13" t="s">
        <v>26</v>
      </c>
      <c r="B33" s="14">
        <f>B6+B8+B9+B17+B23+B24+B26+B28+B32+B29</f>
        <v>164779.29999999999</v>
      </c>
      <c r="C33" s="15">
        <f>C6+C8+C9+C17+C23+C24+C26+C28+C32+C29</f>
        <v>33798.699999999997</v>
      </c>
      <c r="D33" s="15">
        <f>D6+D8+D9+D17+D23+D24+D26+D28+D32+D29+D30</f>
        <v>37115.799999999996</v>
      </c>
      <c r="E33" s="15">
        <f t="shared" si="0"/>
        <v>109.81428279785908</v>
      </c>
      <c r="F33" s="14">
        <f t="shared" si="1"/>
        <v>3317.0999999999985</v>
      </c>
      <c r="G33" s="2"/>
      <c r="H33" s="2"/>
      <c r="I33" s="2"/>
      <c r="J33" s="2"/>
      <c r="K33" s="2"/>
      <c r="L33" s="2"/>
      <c r="M33" s="2"/>
      <c r="N33" s="2"/>
      <c r="O33" s="2"/>
      <c r="P33" s="2"/>
      <c r="Q33" s="2"/>
      <c r="R33" s="2"/>
      <c r="S33" s="2"/>
      <c r="T33" s="2"/>
      <c r="U33" s="2"/>
      <c r="V33" s="2"/>
      <c r="W33" s="2"/>
    </row>
    <row r="34" spans="1:23" ht="77.25" x14ac:dyDescent="0.2">
      <c r="A34" s="22" t="s">
        <v>107</v>
      </c>
      <c r="B34" s="20">
        <v>20302.7</v>
      </c>
      <c r="C34" s="20">
        <v>5076</v>
      </c>
      <c r="D34" s="20">
        <v>5076</v>
      </c>
      <c r="E34" s="15">
        <f t="shared" si="0"/>
        <v>100</v>
      </c>
      <c r="F34" s="14">
        <f t="shared" si="1"/>
        <v>0</v>
      </c>
      <c r="G34" s="2"/>
      <c r="H34" s="2"/>
      <c r="I34" s="2"/>
      <c r="J34" s="2"/>
      <c r="K34" s="2"/>
      <c r="L34" s="2"/>
      <c r="M34" s="2"/>
      <c r="N34" s="2"/>
      <c r="O34" s="2"/>
      <c r="P34" s="2"/>
      <c r="Q34" s="2"/>
      <c r="R34" s="2"/>
      <c r="S34" s="2"/>
      <c r="T34" s="2"/>
      <c r="U34" s="2"/>
      <c r="V34" s="2"/>
      <c r="W34" s="2"/>
    </row>
    <row r="35" spans="1:23" ht="215.25" customHeight="1" x14ac:dyDescent="0.2">
      <c r="A35" s="16" t="s">
        <v>55</v>
      </c>
      <c r="B35" s="20">
        <v>641.70000000000005</v>
      </c>
      <c r="C35" s="20">
        <v>324.60000000000002</v>
      </c>
      <c r="D35" s="20">
        <v>324.60000000000002</v>
      </c>
      <c r="E35" s="15">
        <f t="shared" si="0"/>
        <v>100</v>
      </c>
      <c r="F35" s="14">
        <f t="shared" si="1"/>
        <v>0</v>
      </c>
      <c r="G35" s="2"/>
      <c r="H35" s="2"/>
      <c r="I35" s="2"/>
      <c r="J35" s="2"/>
      <c r="K35" s="2"/>
      <c r="L35" s="2"/>
      <c r="M35" s="2"/>
      <c r="N35" s="2"/>
      <c r="O35" s="2"/>
      <c r="P35" s="2"/>
      <c r="Q35" s="2"/>
      <c r="R35" s="2"/>
      <c r="S35" s="2"/>
      <c r="T35" s="2"/>
      <c r="U35" s="2"/>
      <c r="V35" s="2"/>
      <c r="W35" s="2"/>
    </row>
    <row r="36" spans="1:23" ht="139.5" customHeight="1" x14ac:dyDescent="0.2">
      <c r="A36" s="16" t="s">
        <v>56</v>
      </c>
      <c r="B36" s="20">
        <v>126.1</v>
      </c>
      <c r="C36" s="20">
        <v>126.1</v>
      </c>
      <c r="D36" s="20">
        <v>126.1</v>
      </c>
      <c r="E36" s="15">
        <f t="shared" si="0"/>
        <v>100</v>
      </c>
      <c r="F36" s="14">
        <f t="shared" si="1"/>
        <v>0</v>
      </c>
      <c r="G36" s="2"/>
      <c r="H36" s="2"/>
      <c r="I36" s="2"/>
      <c r="J36" s="2"/>
      <c r="K36" s="2"/>
      <c r="L36" s="2"/>
      <c r="M36" s="2"/>
      <c r="N36" s="2"/>
      <c r="O36" s="2"/>
      <c r="P36" s="2"/>
      <c r="Q36" s="2"/>
      <c r="R36" s="2"/>
      <c r="S36" s="2"/>
      <c r="T36" s="2"/>
      <c r="U36" s="2"/>
      <c r="V36" s="2"/>
      <c r="W36" s="2"/>
    </row>
    <row r="37" spans="1:23" ht="102.75" x14ac:dyDescent="0.2">
      <c r="A37" s="16" t="s">
        <v>57</v>
      </c>
      <c r="B37" s="20">
        <v>124966.8</v>
      </c>
      <c r="C37" s="20">
        <v>27265</v>
      </c>
      <c r="D37" s="20">
        <v>27265</v>
      </c>
      <c r="E37" s="15">
        <f t="shared" si="0"/>
        <v>100</v>
      </c>
      <c r="F37" s="14">
        <f t="shared" si="1"/>
        <v>0</v>
      </c>
      <c r="G37" s="2"/>
      <c r="H37" s="2"/>
      <c r="I37" s="2"/>
      <c r="J37" s="2"/>
      <c r="K37" s="2"/>
      <c r="L37" s="2"/>
      <c r="M37" s="2"/>
      <c r="N37" s="2"/>
      <c r="O37" s="2"/>
      <c r="P37" s="2"/>
      <c r="Q37" s="2"/>
      <c r="R37" s="2"/>
      <c r="S37" s="2"/>
      <c r="T37" s="2"/>
      <c r="U37" s="2"/>
      <c r="V37" s="2"/>
      <c r="W37" s="2"/>
    </row>
    <row r="38" spans="1:23" ht="51.75" x14ac:dyDescent="0.2">
      <c r="A38" s="16" t="s">
        <v>112</v>
      </c>
      <c r="B38" s="20">
        <v>126.2</v>
      </c>
      <c r="C38" s="20">
        <v>0</v>
      </c>
      <c r="D38" s="20">
        <v>0</v>
      </c>
      <c r="E38" s="15" t="e">
        <f t="shared" si="0"/>
        <v>#DIV/0!</v>
      </c>
      <c r="F38" s="14">
        <f t="shared" si="1"/>
        <v>0</v>
      </c>
      <c r="G38" s="2"/>
      <c r="H38" s="2"/>
      <c r="I38" s="2"/>
      <c r="J38" s="2"/>
      <c r="K38" s="2"/>
      <c r="L38" s="2"/>
      <c r="M38" s="2"/>
      <c r="N38" s="2"/>
      <c r="O38" s="2"/>
      <c r="P38" s="2"/>
      <c r="Q38" s="2"/>
      <c r="R38" s="2"/>
      <c r="S38" s="2"/>
      <c r="T38" s="2"/>
      <c r="U38" s="2"/>
      <c r="V38" s="2"/>
      <c r="W38" s="2"/>
    </row>
    <row r="39" spans="1:23" ht="51.75" x14ac:dyDescent="0.2">
      <c r="A39" s="16" t="s">
        <v>58</v>
      </c>
      <c r="B39" s="35">
        <v>16561.400000000001</v>
      </c>
      <c r="C39" s="35">
        <v>2685.1</v>
      </c>
      <c r="D39" s="35">
        <v>2685.1</v>
      </c>
      <c r="E39" s="15">
        <f t="shared" si="0"/>
        <v>100</v>
      </c>
      <c r="F39" s="14">
        <f t="shared" si="1"/>
        <v>0</v>
      </c>
      <c r="G39" s="6"/>
      <c r="H39" s="6"/>
      <c r="I39" s="6"/>
      <c r="J39" s="6"/>
      <c r="K39" s="6"/>
      <c r="L39" s="6"/>
      <c r="M39" s="6"/>
      <c r="N39" s="6"/>
      <c r="O39" s="6"/>
      <c r="P39" s="2"/>
      <c r="Q39" s="2"/>
      <c r="R39" s="2"/>
      <c r="S39" s="2"/>
      <c r="T39" s="2"/>
      <c r="U39" s="2"/>
      <c r="V39" s="2"/>
      <c r="W39" s="2"/>
    </row>
    <row r="40" spans="1:23" ht="142.5" customHeight="1" x14ac:dyDescent="0.2">
      <c r="A40" s="16" t="s">
        <v>59</v>
      </c>
      <c r="B40" s="20">
        <v>6948.8</v>
      </c>
      <c r="C40" s="20">
        <v>1064</v>
      </c>
      <c r="D40" s="20">
        <v>1064</v>
      </c>
      <c r="E40" s="15">
        <f t="shared" si="0"/>
        <v>100</v>
      </c>
      <c r="F40" s="14">
        <f t="shared" si="1"/>
        <v>0</v>
      </c>
      <c r="G40" s="7"/>
      <c r="H40" s="6"/>
      <c r="I40" s="6"/>
      <c r="J40" s="6"/>
      <c r="K40" s="6"/>
      <c r="L40" s="6"/>
      <c r="M40" s="6"/>
      <c r="N40" s="6"/>
      <c r="O40" s="6"/>
      <c r="P40" s="2"/>
      <c r="Q40" s="2"/>
      <c r="R40" s="2"/>
      <c r="S40" s="2"/>
      <c r="T40" s="2"/>
      <c r="U40" s="2"/>
      <c r="V40" s="2"/>
      <c r="W40" s="2"/>
    </row>
    <row r="41" spans="1:23" ht="77.25" x14ac:dyDescent="0.2">
      <c r="A41" s="16" t="s">
        <v>60</v>
      </c>
      <c r="B41" s="20">
        <v>17.5</v>
      </c>
      <c r="C41" s="20">
        <v>0</v>
      </c>
      <c r="D41" s="20">
        <v>0</v>
      </c>
      <c r="E41" s="15" t="e">
        <f t="shared" si="0"/>
        <v>#DIV/0!</v>
      </c>
      <c r="F41" s="14">
        <f t="shared" si="1"/>
        <v>0</v>
      </c>
      <c r="G41" s="2"/>
      <c r="H41" s="2"/>
      <c r="I41" s="2"/>
      <c r="J41" s="2"/>
      <c r="K41" s="2"/>
      <c r="L41" s="2"/>
      <c r="M41" s="2"/>
      <c r="N41" s="2"/>
      <c r="O41" s="2"/>
      <c r="P41" s="2"/>
      <c r="Q41" s="2"/>
      <c r="R41" s="2"/>
      <c r="S41" s="2"/>
      <c r="T41" s="2"/>
      <c r="U41" s="2"/>
      <c r="V41" s="2"/>
      <c r="W41" s="2"/>
    </row>
    <row r="42" spans="1:23" ht="80.25" customHeight="1" x14ac:dyDescent="0.2">
      <c r="A42" s="16" t="s">
        <v>61</v>
      </c>
      <c r="B42" s="20">
        <v>17.5</v>
      </c>
      <c r="C42" s="20">
        <v>0</v>
      </c>
      <c r="D42" s="20">
        <v>0</v>
      </c>
      <c r="E42" s="15" t="e">
        <f t="shared" si="0"/>
        <v>#DIV/0!</v>
      </c>
      <c r="F42" s="14">
        <f t="shared" si="1"/>
        <v>0</v>
      </c>
      <c r="G42" s="2"/>
      <c r="H42" s="2"/>
      <c r="I42" s="2"/>
      <c r="J42" s="2"/>
      <c r="K42" s="2"/>
      <c r="L42" s="2"/>
      <c r="M42" s="2"/>
      <c r="N42" s="2"/>
      <c r="O42" s="2"/>
      <c r="P42" s="2"/>
      <c r="Q42" s="2"/>
      <c r="R42" s="2"/>
      <c r="S42" s="2"/>
      <c r="T42" s="2"/>
      <c r="U42" s="2"/>
      <c r="V42" s="2"/>
      <c r="W42" s="2"/>
    </row>
    <row r="43" spans="1:23" ht="77.25" x14ac:dyDescent="0.2">
      <c r="A43" s="16" t="s">
        <v>62</v>
      </c>
      <c r="B43" s="20">
        <v>17.5</v>
      </c>
      <c r="C43" s="20">
        <v>0</v>
      </c>
      <c r="D43" s="20">
        <v>0</v>
      </c>
      <c r="E43" s="15" t="e">
        <f t="shared" si="0"/>
        <v>#DIV/0!</v>
      </c>
      <c r="F43" s="14">
        <f t="shared" si="1"/>
        <v>0</v>
      </c>
      <c r="G43" s="2"/>
      <c r="H43" s="2"/>
      <c r="I43" s="2"/>
      <c r="J43" s="2"/>
      <c r="K43" s="2"/>
      <c r="L43" s="2"/>
      <c r="M43" s="2"/>
      <c r="N43" s="2"/>
      <c r="O43" s="2"/>
      <c r="P43" s="2"/>
      <c r="Q43" s="2"/>
      <c r="R43" s="2"/>
      <c r="S43" s="2"/>
      <c r="T43" s="2"/>
      <c r="U43" s="2"/>
      <c r="V43" s="2"/>
      <c r="W43" s="2"/>
    </row>
    <row r="44" spans="1:23" ht="83.25" customHeight="1" x14ac:dyDescent="0.2">
      <c r="A44" s="16" t="s">
        <v>63</v>
      </c>
      <c r="B44" s="20">
        <v>240.2</v>
      </c>
      <c r="C44" s="20">
        <v>0</v>
      </c>
      <c r="D44" s="20">
        <v>0</v>
      </c>
      <c r="E44" s="15" t="e">
        <f t="shared" si="0"/>
        <v>#DIV/0!</v>
      </c>
      <c r="F44" s="14">
        <f t="shared" si="1"/>
        <v>0</v>
      </c>
      <c r="G44" s="2"/>
      <c r="H44" s="2"/>
      <c r="I44" s="2"/>
      <c r="J44" s="2"/>
      <c r="K44" s="2"/>
      <c r="L44" s="2"/>
      <c r="M44" s="2"/>
      <c r="N44" s="2"/>
      <c r="O44" s="2"/>
      <c r="P44" s="2"/>
      <c r="Q44" s="2"/>
      <c r="R44" s="2"/>
      <c r="S44" s="2"/>
      <c r="T44" s="2"/>
      <c r="U44" s="2"/>
      <c r="V44" s="2"/>
      <c r="W44" s="2"/>
    </row>
    <row r="45" spans="1:23" ht="87" customHeight="1" x14ac:dyDescent="0.2">
      <c r="A45" s="16" t="s">
        <v>64</v>
      </c>
      <c r="B45" s="20">
        <v>17</v>
      </c>
      <c r="C45" s="20">
        <v>0</v>
      </c>
      <c r="D45" s="20">
        <v>0</v>
      </c>
      <c r="E45" s="15" t="e">
        <f t="shared" si="0"/>
        <v>#DIV/0!</v>
      </c>
      <c r="F45" s="14">
        <f t="shared" si="1"/>
        <v>0</v>
      </c>
      <c r="G45" s="2"/>
      <c r="H45" s="2"/>
      <c r="I45" s="2"/>
      <c r="J45" s="2"/>
      <c r="K45" s="2"/>
      <c r="L45" s="2"/>
      <c r="M45" s="2"/>
      <c r="N45" s="2"/>
      <c r="O45" s="2"/>
      <c r="P45" s="2"/>
      <c r="Q45" s="2"/>
      <c r="R45" s="2"/>
      <c r="S45" s="2"/>
      <c r="T45" s="2"/>
      <c r="U45" s="2"/>
      <c r="V45" s="2"/>
      <c r="W45" s="2"/>
    </row>
    <row r="46" spans="1:23" ht="129.75" customHeight="1" x14ac:dyDescent="0.2">
      <c r="A46" s="16" t="s">
        <v>65</v>
      </c>
      <c r="B46" s="20">
        <v>35.4</v>
      </c>
      <c r="C46" s="20">
        <v>11.8</v>
      </c>
      <c r="D46" s="20">
        <v>11.8</v>
      </c>
      <c r="E46" s="15">
        <f t="shared" si="0"/>
        <v>100</v>
      </c>
      <c r="F46" s="14">
        <f t="shared" si="1"/>
        <v>0</v>
      </c>
      <c r="G46" s="2"/>
      <c r="H46" s="2"/>
      <c r="I46" s="2"/>
      <c r="J46" s="2"/>
      <c r="K46" s="2"/>
      <c r="L46" s="2"/>
      <c r="M46" s="2"/>
      <c r="N46" s="2"/>
      <c r="O46" s="2"/>
      <c r="P46" s="2"/>
      <c r="Q46" s="2"/>
      <c r="R46" s="2"/>
      <c r="S46" s="2"/>
      <c r="T46" s="2"/>
      <c r="U46" s="2"/>
      <c r="V46" s="2"/>
      <c r="W46" s="2"/>
    </row>
    <row r="47" spans="1:23" ht="77.25" x14ac:dyDescent="0.2">
      <c r="A47" s="16" t="s">
        <v>66</v>
      </c>
      <c r="B47" s="20">
        <v>1398</v>
      </c>
      <c r="C47" s="20">
        <v>349.5</v>
      </c>
      <c r="D47" s="20">
        <v>349.5</v>
      </c>
      <c r="E47" s="15">
        <f t="shared" si="0"/>
        <v>100</v>
      </c>
      <c r="F47" s="14">
        <f t="shared" si="1"/>
        <v>0</v>
      </c>
      <c r="G47" s="2"/>
      <c r="H47" s="2"/>
      <c r="I47" s="2"/>
      <c r="J47" s="2"/>
      <c r="K47" s="2"/>
      <c r="L47" s="2"/>
      <c r="M47" s="2"/>
      <c r="N47" s="2"/>
      <c r="O47" s="2"/>
      <c r="P47" s="2"/>
      <c r="Q47" s="2"/>
      <c r="R47" s="2"/>
      <c r="S47" s="2"/>
      <c r="T47" s="2"/>
      <c r="U47" s="2"/>
      <c r="V47" s="2"/>
      <c r="W47" s="2"/>
    </row>
    <row r="48" spans="1:23" ht="120.75" customHeight="1" x14ac:dyDescent="0.2">
      <c r="A48" s="16" t="s">
        <v>67</v>
      </c>
      <c r="B48" s="20">
        <v>0</v>
      </c>
      <c r="C48" s="20">
        <v>0</v>
      </c>
      <c r="D48" s="20">
        <v>0</v>
      </c>
      <c r="E48" s="15" t="e">
        <f>D48/C48*100</f>
        <v>#DIV/0!</v>
      </c>
      <c r="F48" s="14">
        <f>D48-C48</f>
        <v>0</v>
      </c>
      <c r="G48" s="2"/>
      <c r="H48" s="2"/>
      <c r="I48" s="2"/>
      <c r="J48" s="2"/>
      <c r="K48" s="2"/>
      <c r="L48" s="2"/>
      <c r="M48" s="2"/>
      <c r="N48" s="2"/>
      <c r="O48" s="2"/>
      <c r="P48" s="2"/>
      <c r="Q48" s="2"/>
      <c r="R48" s="2"/>
      <c r="S48" s="2"/>
      <c r="T48" s="2"/>
      <c r="U48" s="2"/>
      <c r="V48" s="2"/>
      <c r="W48" s="2"/>
    </row>
    <row r="49" spans="1:23" ht="128.25" x14ac:dyDescent="0.2">
      <c r="A49" s="24" t="s">
        <v>104</v>
      </c>
      <c r="B49" s="20">
        <v>0</v>
      </c>
      <c r="C49" s="20">
        <v>0</v>
      </c>
      <c r="D49" s="20">
        <v>0</v>
      </c>
      <c r="E49" s="15" t="e">
        <f>D49/C49*100</f>
        <v>#DIV/0!</v>
      </c>
      <c r="F49" s="14">
        <f>D49-C49</f>
        <v>0</v>
      </c>
      <c r="G49" s="2"/>
      <c r="H49" s="2"/>
      <c r="I49" s="2"/>
      <c r="J49" s="2"/>
      <c r="K49" s="2"/>
      <c r="L49" s="2"/>
      <c r="M49" s="2"/>
      <c r="N49" s="2"/>
      <c r="O49" s="2"/>
      <c r="P49" s="2"/>
      <c r="Q49" s="2"/>
      <c r="R49" s="2"/>
      <c r="S49" s="2"/>
      <c r="T49" s="2"/>
      <c r="U49" s="2"/>
      <c r="V49" s="2"/>
      <c r="W49" s="2"/>
    </row>
    <row r="50" spans="1:23" ht="153.75" x14ac:dyDescent="0.2">
      <c r="A50" s="24" t="s">
        <v>108</v>
      </c>
      <c r="B50" s="20">
        <v>0</v>
      </c>
      <c r="C50" s="20">
        <v>0</v>
      </c>
      <c r="D50" s="20">
        <v>0</v>
      </c>
      <c r="E50" s="15" t="e">
        <f>D50/C50*100</f>
        <v>#DIV/0!</v>
      </c>
      <c r="F50" s="14">
        <f>D50-C50</f>
        <v>0</v>
      </c>
      <c r="G50" s="2"/>
      <c r="H50" s="2"/>
      <c r="I50" s="2"/>
      <c r="J50" s="2"/>
      <c r="K50" s="2"/>
      <c r="L50" s="2"/>
      <c r="M50" s="2"/>
      <c r="N50" s="2"/>
      <c r="O50" s="2"/>
      <c r="P50" s="2"/>
      <c r="Q50" s="2"/>
      <c r="R50" s="2"/>
      <c r="S50" s="2"/>
      <c r="T50" s="2"/>
      <c r="U50" s="2"/>
      <c r="V50" s="2"/>
      <c r="W50" s="2"/>
    </row>
    <row r="51" spans="1:23" ht="51.75" x14ac:dyDescent="0.2">
      <c r="A51" s="24" t="s">
        <v>110</v>
      </c>
      <c r="B51" s="20">
        <v>0</v>
      </c>
      <c r="C51" s="20">
        <v>0</v>
      </c>
      <c r="D51" s="20">
        <v>0</v>
      </c>
      <c r="E51" s="15" t="e">
        <f>D51/C51*100</f>
        <v>#DIV/0!</v>
      </c>
      <c r="F51" s="14">
        <f>D51-C51</f>
        <v>0</v>
      </c>
      <c r="G51" s="2"/>
      <c r="H51" s="2"/>
      <c r="I51" s="2"/>
      <c r="J51" s="2"/>
      <c r="K51" s="2"/>
      <c r="L51" s="2"/>
      <c r="M51" s="2"/>
      <c r="N51" s="2"/>
      <c r="O51" s="2"/>
      <c r="P51" s="2"/>
      <c r="Q51" s="2"/>
      <c r="R51" s="2"/>
      <c r="S51" s="2"/>
      <c r="T51" s="2"/>
      <c r="U51" s="2"/>
      <c r="V51" s="2"/>
      <c r="W51" s="2"/>
    </row>
    <row r="52" spans="1:23" ht="210" customHeight="1" x14ac:dyDescent="0.2">
      <c r="A52" s="16" t="s">
        <v>68</v>
      </c>
      <c r="B52" s="20">
        <v>3086.7</v>
      </c>
      <c r="C52" s="20">
        <v>0</v>
      </c>
      <c r="D52" s="20">
        <v>0</v>
      </c>
      <c r="E52" s="15" t="e">
        <f t="shared" si="0"/>
        <v>#DIV/0!</v>
      </c>
      <c r="F52" s="14">
        <f t="shared" si="1"/>
        <v>0</v>
      </c>
      <c r="G52" s="2"/>
      <c r="H52" s="2"/>
      <c r="I52" s="2"/>
      <c r="J52" s="2"/>
      <c r="K52" s="2"/>
      <c r="L52" s="2"/>
      <c r="M52" s="2"/>
      <c r="N52" s="2"/>
      <c r="O52" s="2"/>
      <c r="P52" s="2"/>
      <c r="Q52" s="2"/>
      <c r="R52" s="2"/>
      <c r="S52" s="2"/>
      <c r="T52" s="2"/>
      <c r="U52" s="2"/>
      <c r="V52" s="2"/>
      <c r="W52" s="2"/>
    </row>
    <row r="53" spans="1:23" ht="259.5" customHeight="1" x14ac:dyDescent="0.2">
      <c r="A53" s="16" t="s">
        <v>69</v>
      </c>
      <c r="B53" s="20">
        <v>4.03</v>
      </c>
      <c r="C53" s="20">
        <v>0</v>
      </c>
      <c r="D53" s="20">
        <v>0</v>
      </c>
      <c r="E53" s="15" t="e">
        <f t="shared" si="0"/>
        <v>#DIV/0!</v>
      </c>
      <c r="F53" s="14">
        <f t="shared" si="1"/>
        <v>0</v>
      </c>
      <c r="G53" s="2"/>
      <c r="H53" s="2"/>
      <c r="I53" s="2"/>
      <c r="J53" s="2"/>
      <c r="K53" s="2"/>
      <c r="L53" s="2"/>
      <c r="M53" s="2"/>
      <c r="N53" s="2"/>
      <c r="O53" s="2"/>
      <c r="P53" s="2"/>
      <c r="Q53" s="2"/>
      <c r="R53" s="2"/>
      <c r="S53" s="2"/>
      <c r="T53" s="2"/>
      <c r="U53" s="2"/>
      <c r="V53" s="2"/>
      <c r="W53" s="2"/>
    </row>
    <row r="54" spans="1:23" ht="79.5" customHeight="1" x14ac:dyDescent="0.2">
      <c r="A54" s="16" t="s">
        <v>70</v>
      </c>
      <c r="B54" s="20">
        <v>0</v>
      </c>
      <c r="C54" s="20">
        <v>0</v>
      </c>
      <c r="D54" s="20">
        <v>0</v>
      </c>
      <c r="E54" s="15" t="e">
        <f t="shared" si="0"/>
        <v>#DIV/0!</v>
      </c>
      <c r="F54" s="14">
        <f t="shared" si="1"/>
        <v>0</v>
      </c>
      <c r="G54" s="2"/>
      <c r="H54" s="2"/>
      <c r="I54" s="2"/>
      <c r="J54" s="2"/>
      <c r="K54" s="2"/>
      <c r="L54" s="2"/>
      <c r="M54" s="2"/>
      <c r="N54" s="2"/>
      <c r="O54" s="2"/>
      <c r="P54" s="2"/>
      <c r="Q54" s="2"/>
      <c r="R54" s="2"/>
      <c r="S54" s="2"/>
      <c r="T54" s="2"/>
      <c r="U54" s="2"/>
      <c r="V54" s="2"/>
      <c r="W54" s="2"/>
    </row>
    <row r="55" spans="1:23" ht="140.25" customHeight="1" x14ac:dyDescent="0.2">
      <c r="A55" s="16" t="s">
        <v>71</v>
      </c>
      <c r="B55" s="20">
        <v>0</v>
      </c>
      <c r="C55" s="20">
        <v>0</v>
      </c>
      <c r="D55" s="20">
        <v>0</v>
      </c>
      <c r="E55" s="15" t="e">
        <f t="shared" si="0"/>
        <v>#DIV/0!</v>
      </c>
      <c r="F55" s="14">
        <f t="shared" si="1"/>
        <v>0</v>
      </c>
      <c r="G55" s="2"/>
      <c r="H55" s="2"/>
      <c r="I55" s="2"/>
      <c r="J55" s="2"/>
      <c r="K55" s="2"/>
      <c r="L55" s="2"/>
      <c r="M55" s="2"/>
      <c r="N55" s="2"/>
      <c r="O55" s="2"/>
      <c r="P55" s="2"/>
      <c r="Q55" s="2"/>
      <c r="R55" s="2"/>
      <c r="S55" s="2"/>
      <c r="T55" s="2"/>
      <c r="U55" s="2"/>
      <c r="V55" s="2"/>
      <c r="W55" s="2"/>
    </row>
    <row r="56" spans="1:23" ht="102.75" x14ac:dyDescent="0.2">
      <c r="A56" s="16" t="s">
        <v>72</v>
      </c>
      <c r="B56" s="20">
        <v>0</v>
      </c>
      <c r="C56" s="20">
        <v>0</v>
      </c>
      <c r="D56" s="20">
        <v>0</v>
      </c>
      <c r="E56" s="15" t="e">
        <f>D56/C56*100</f>
        <v>#DIV/0!</v>
      </c>
      <c r="F56" s="14">
        <f>D56-C56</f>
        <v>0</v>
      </c>
      <c r="G56" s="2"/>
      <c r="H56" s="2"/>
      <c r="I56" s="2"/>
      <c r="J56" s="2"/>
      <c r="K56" s="2"/>
      <c r="L56" s="2"/>
      <c r="M56" s="2"/>
      <c r="N56" s="2"/>
      <c r="O56" s="2"/>
      <c r="P56" s="2"/>
      <c r="Q56" s="2"/>
      <c r="R56" s="2"/>
      <c r="S56" s="2"/>
      <c r="T56" s="2"/>
      <c r="U56" s="2"/>
      <c r="V56" s="2"/>
      <c r="W56" s="2"/>
    </row>
    <row r="57" spans="1:23" ht="128.25" x14ac:dyDescent="0.2">
      <c r="A57" s="16" t="s">
        <v>73</v>
      </c>
      <c r="B57" s="20">
        <v>87.14</v>
      </c>
      <c r="C57" s="20">
        <v>0</v>
      </c>
      <c r="D57" s="20">
        <v>0</v>
      </c>
      <c r="E57" s="15" t="e">
        <f t="shared" si="0"/>
        <v>#DIV/0!</v>
      </c>
      <c r="F57" s="14">
        <f t="shared" si="1"/>
        <v>0</v>
      </c>
      <c r="G57" s="2"/>
      <c r="H57" s="2"/>
      <c r="I57" s="2"/>
      <c r="J57" s="2"/>
      <c r="K57" s="2"/>
      <c r="L57" s="2"/>
      <c r="M57" s="2"/>
      <c r="N57" s="2"/>
      <c r="O57" s="2"/>
      <c r="P57" s="2"/>
      <c r="Q57" s="2"/>
      <c r="R57" s="2"/>
      <c r="S57" s="2"/>
      <c r="T57" s="2"/>
      <c r="U57" s="2"/>
      <c r="V57" s="2"/>
      <c r="W57" s="2"/>
    </row>
    <row r="58" spans="1:23" ht="77.25" x14ac:dyDescent="0.2">
      <c r="A58" s="16" t="s">
        <v>74</v>
      </c>
      <c r="B58" s="20">
        <v>150</v>
      </c>
      <c r="C58" s="20">
        <v>0</v>
      </c>
      <c r="D58" s="20">
        <v>0</v>
      </c>
      <c r="E58" s="15" t="e">
        <f t="shared" si="0"/>
        <v>#DIV/0!</v>
      </c>
      <c r="F58" s="14">
        <f t="shared" si="1"/>
        <v>0</v>
      </c>
      <c r="G58" s="2"/>
      <c r="H58" s="2"/>
      <c r="I58" s="2"/>
      <c r="J58" s="2"/>
      <c r="K58" s="2"/>
      <c r="L58" s="2"/>
      <c r="M58" s="2"/>
      <c r="N58" s="2"/>
      <c r="O58" s="2"/>
      <c r="P58" s="2"/>
      <c r="Q58" s="2"/>
      <c r="R58" s="2"/>
      <c r="S58" s="2"/>
      <c r="T58" s="2"/>
      <c r="U58" s="2"/>
      <c r="V58" s="2"/>
      <c r="W58" s="2"/>
    </row>
    <row r="59" spans="1:23" ht="135.75" customHeight="1" x14ac:dyDescent="0.2">
      <c r="A59" s="16" t="s">
        <v>109</v>
      </c>
      <c r="B59" s="20">
        <v>0</v>
      </c>
      <c r="C59" s="20">
        <v>0</v>
      </c>
      <c r="D59" s="20">
        <v>0</v>
      </c>
      <c r="E59" s="15" t="e">
        <f t="shared" si="0"/>
        <v>#DIV/0!</v>
      </c>
      <c r="F59" s="14">
        <f t="shared" si="1"/>
        <v>0</v>
      </c>
      <c r="G59" s="2"/>
      <c r="H59" s="2"/>
      <c r="I59" s="2"/>
      <c r="J59" s="2"/>
      <c r="K59" s="2"/>
      <c r="L59" s="2"/>
      <c r="M59" s="2"/>
      <c r="N59" s="2"/>
      <c r="O59" s="2"/>
      <c r="P59" s="2"/>
      <c r="Q59" s="2"/>
      <c r="R59" s="2"/>
      <c r="S59" s="2"/>
      <c r="T59" s="2"/>
      <c r="U59" s="2"/>
      <c r="V59" s="2"/>
      <c r="W59" s="2"/>
    </row>
    <row r="60" spans="1:23" ht="77.25" x14ac:dyDescent="0.2">
      <c r="A60" s="16" t="s">
        <v>113</v>
      </c>
      <c r="B60" s="20">
        <v>0</v>
      </c>
      <c r="C60" s="20">
        <v>0</v>
      </c>
      <c r="D60" s="20">
        <v>0</v>
      </c>
      <c r="E60" s="15" t="e">
        <f t="shared" si="0"/>
        <v>#DIV/0!</v>
      </c>
      <c r="F60" s="14">
        <f t="shared" si="1"/>
        <v>0</v>
      </c>
      <c r="G60" s="2"/>
      <c r="H60" s="2"/>
      <c r="I60" s="2"/>
      <c r="J60" s="2"/>
      <c r="K60" s="2"/>
      <c r="L60" s="2"/>
      <c r="M60" s="2"/>
      <c r="N60" s="2"/>
      <c r="O60" s="2"/>
      <c r="P60" s="2"/>
      <c r="Q60" s="2"/>
      <c r="R60" s="2"/>
      <c r="S60" s="2"/>
      <c r="T60" s="2"/>
      <c r="U60" s="2"/>
      <c r="V60" s="2"/>
      <c r="W60" s="2"/>
    </row>
    <row r="61" spans="1:23" ht="117.75" customHeight="1" x14ac:dyDescent="0.2">
      <c r="A61" s="16" t="s">
        <v>75</v>
      </c>
      <c r="B61" s="20">
        <v>397.4</v>
      </c>
      <c r="C61" s="20">
        <v>177.2</v>
      </c>
      <c r="D61" s="20">
        <v>177.2</v>
      </c>
      <c r="E61" s="15">
        <f t="shared" ref="E61:E87" si="2">D61/C61*100</f>
        <v>100</v>
      </c>
      <c r="F61" s="14">
        <f t="shared" ref="F61:F87" si="3">D61-C61</f>
        <v>0</v>
      </c>
      <c r="G61" s="2"/>
      <c r="H61" s="2"/>
      <c r="I61" s="2"/>
      <c r="J61" s="2"/>
      <c r="K61" s="2"/>
      <c r="L61" s="2"/>
      <c r="M61" s="2"/>
      <c r="N61" s="2"/>
      <c r="O61" s="2"/>
      <c r="P61" s="2"/>
      <c r="Q61" s="2"/>
      <c r="R61" s="2"/>
      <c r="S61" s="2"/>
      <c r="T61" s="2"/>
      <c r="U61" s="2"/>
      <c r="V61" s="2"/>
      <c r="W61" s="2"/>
    </row>
    <row r="62" spans="1:23" ht="129.75" customHeight="1" x14ac:dyDescent="0.2">
      <c r="A62" s="16" t="s">
        <v>76</v>
      </c>
      <c r="B62" s="20">
        <v>9</v>
      </c>
      <c r="C62" s="20">
        <v>0</v>
      </c>
      <c r="D62" s="20">
        <v>0</v>
      </c>
      <c r="E62" s="15" t="e">
        <f t="shared" si="2"/>
        <v>#DIV/0!</v>
      </c>
      <c r="F62" s="14">
        <f t="shared" si="3"/>
        <v>0</v>
      </c>
      <c r="G62" s="2"/>
      <c r="H62" s="2"/>
      <c r="I62" s="2"/>
      <c r="J62" s="2"/>
      <c r="K62" s="2"/>
      <c r="L62" s="2"/>
      <c r="M62" s="2"/>
      <c r="N62" s="2"/>
      <c r="O62" s="2"/>
      <c r="P62" s="2"/>
      <c r="Q62" s="2"/>
      <c r="R62" s="2"/>
      <c r="S62" s="2"/>
      <c r="T62" s="2"/>
      <c r="U62" s="2"/>
      <c r="V62" s="2"/>
      <c r="W62" s="2"/>
    </row>
    <row r="63" spans="1:23" ht="183" customHeight="1" x14ac:dyDescent="0.2">
      <c r="A63" s="16" t="s">
        <v>77</v>
      </c>
      <c r="B63" s="20">
        <v>54.3</v>
      </c>
      <c r="C63" s="20">
        <v>9.6</v>
      </c>
      <c r="D63" s="20">
        <v>9.6</v>
      </c>
      <c r="E63" s="15">
        <f t="shared" si="2"/>
        <v>100</v>
      </c>
      <c r="F63" s="14">
        <f t="shared" si="3"/>
        <v>0</v>
      </c>
      <c r="G63" s="2"/>
      <c r="H63" s="2"/>
      <c r="I63" s="2"/>
      <c r="J63" s="2"/>
      <c r="K63" s="2"/>
      <c r="L63" s="2"/>
      <c r="M63" s="2"/>
      <c r="N63" s="2"/>
      <c r="O63" s="2"/>
      <c r="P63" s="2"/>
      <c r="Q63" s="2"/>
      <c r="R63" s="2"/>
      <c r="S63" s="2"/>
      <c r="T63" s="2"/>
      <c r="U63" s="2"/>
      <c r="V63" s="2"/>
      <c r="W63" s="2"/>
    </row>
    <row r="64" spans="1:23" ht="102.75" x14ac:dyDescent="0.2">
      <c r="A64" s="16" t="s">
        <v>78</v>
      </c>
      <c r="B64" s="20">
        <v>8.1999999999999993</v>
      </c>
      <c r="C64" s="20">
        <v>0</v>
      </c>
      <c r="D64" s="20">
        <v>0</v>
      </c>
      <c r="E64" s="15" t="e">
        <f t="shared" si="2"/>
        <v>#DIV/0!</v>
      </c>
      <c r="F64" s="14">
        <f t="shared" si="3"/>
        <v>0</v>
      </c>
      <c r="G64" s="2"/>
      <c r="H64" s="2"/>
      <c r="I64" s="2"/>
      <c r="J64" s="2"/>
      <c r="K64" s="2"/>
      <c r="L64" s="2"/>
      <c r="M64" s="2"/>
      <c r="N64" s="2"/>
      <c r="O64" s="2"/>
      <c r="P64" s="2"/>
      <c r="Q64" s="2"/>
      <c r="R64" s="2"/>
      <c r="S64" s="2"/>
      <c r="T64" s="2"/>
      <c r="U64" s="2"/>
      <c r="V64" s="2"/>
      <c r="W64" s="2"/>
    </row>
    <row r="65" spans="1:23" ht="109.5" customHeight="1" x14ac:dyDescent="0.2">
      <c r="A65" s="16" t="s">
        <v>105</v>
      </c>
      <c r="B65" s="23">
        <v>0</v>
      </c>
      <c r="C65" s="23">
        <v>0</v>
      </c>
      <c r="D65" s="23">
        <v>0</v>
      </c>
      <c r="E65" s="15" t="e">
        <f t="shared" si="2"/>
        <v>#DIV/0!</v>
      </c>
      <c r="F65" s="14">
        <f t="shared" si="3"/>
        <v>0</v>
      </c>
      <c r="G65" s="2"/>
      <c r="H65" s="2"/>
      <c r="I65" s="2"/>
      <c r="J65" s="2"/>
      <c r="K65" s="2"/>
      <c r="L65" s="2"/>
      <c r="M65" s="2"/>
      <c r="N65" s="2"/>
      <c r="O65" s="2"/>
      <c r="P65" s="2"/>
      <c r="Q65" s="2"/>
      <c r="R65" s="2"/>
      <c r="S65" s="2"/>
      <c r="T65" s="2"/>
      <c r="U65" s="2"/>
      <c r="V65" s="2"/>
      <c r="W65" s="2"/>
    </row>
    <row r="66" spans="1:23" ht="60.75" customHeight="1" x14ac:dyDescent="0.2">
      <c r="A66" s="16" t="s">
        <v>79</v>
      </c>
      <c r="B66" s="20">
        <v>0</v>
      </c>
      <c r="C66" s="20">
        <v>0</v>
      </c>
      <c r="D66" s="20">
        <v>0</v>
      </c>
      <c r="E66" s="15" t="e">
        <f t="shared" si="2"/>
        <v>#DIV/0!</v>
      </c>
      <c r="F66" s="14">
        <f t="shared" si="3"/>
        <v>0</v>
      </c>
      <c r="G66" s="2"/>
      <c r="H66" s="2"/>
      <c r="I66" s="2"/>
      <c r="J66" s="2"/>
      <c r="K66" s="2"/>
      <c r="L66" s="2"/>
      <c r="M66" s="2"/>
      <c r="N66" s="2"/>
      <c r="O66" s="2"/>
      <c r="P66" s="2"/>
      <c r="Q66" s="2"/>
      <c r="R66" s="2"/>
      <c r="S66" s="2"/>
      <c r="T66" s="2"/>
      <c r="U66" s="2"/>
      <c r="V66" s="2"/>
      <c r="W66" s="2"/>
    </row>
    <row r="67" spans="1:23" ht="108" customHeight="1" x14ac:dyDescent="0.2">
      <c r="A67" s="16" t="s">
        <v>80</v>
      </c>
      <c r="B67" s="20">
        <v>15883.3</v>
      </c>
      <c r="C67" s="20">
        <v>3489.2</v>
      </c>
      <c r="D67" s="20">
        <v>3489.2</v>
      </c>
      <c r="E67" s="15">
        <f>D67/C67*100</f>
        <v>100</v>
      </c>
      <c r="F67" s="14">
        <f>D67-C67</f>
        <v>0</v>
      </c>
      <c r="G67" s="2"/>
      <c r="H67" s="2"/>
      <c r="I67" s="2"/>
      <c r="J67" s="2"/>
      <c r="K67" s="2"/>
      <c r="L67" s="2"/>
      <c r="M67" s="2"/>
      <c r="N67" s="2"/>
      <c r="O67" s="2"/>
      <c r="P67" s="2"/>
      <c r="Q67" s="2"/>
      <c r="R67" s="2"/>
      <c r="S67" s="2"/>
      <c r="T67" s="2"/>
      <c r="U67" s="2"/>
      <c r="V67" s="2"/>
      <c r="W67" s="2"/>
    </row>
    <row r="68" spans="1:23" ht="310.5" customHeight="1" x14ac:dyDescent="0.2">
      <c r="A68" s="16" t="s">
        <v>81</v>
      </c>
      <c r="B68" s="20">
        <v>276</v>
      </c>
      <c r="C68" s="20">
        <v>0</v>
      </c>
      <c r="D68" s="20">
        <v>0</v>
      </c>
      <c r="E68" s="15" t="e">
        <f t="shared" si="2"/>
        <v>#DIV/0!</v>
      </c>
      <c r="F68" s="14">
        <f t="shared" si="3"/>
        <v>0</v>
      </c>
      <c r="G68" s="2"/>
      <c r="H68" s="2"/>
      <c r="I68" s="2"/>
      <c r="J68" s="2"/>
      <c r="K68" s="2"/>
      <c r="L68" s="2"/>
      <c r="M68" s="2"/>
      <c r="N68" s="2"/>
      <c r="O68" s="2"/>
      <c r="P68" s="2"/>
      <c r="Q68" s="2"/>
      <c r="R68" s="2"/>
      <c r="S68" s="2"/>
      <c r="T68" s="2"/>
      <c r="U68" s="2"/>
      <c r="V68" s="2"/>
      <c r="W68" s="2"/>
    </row>
    <row r="69" spans="1:23" ht="133.5" customHeight="1" x14ac:dyDescent="0.2">
      <c r="A69" s="16" t="s">
        <v>82</v>
      </c>
      <c r="B69" s="20">
        <v>35609.800000000003</v>
      </c>
      <c r="C69" s="20">
        <v>7614.9</v>
      </c>
      <c r="D69" s="20">
        <v>7614.9</v>
      </c>
      <c r="E69" s="15">
        <f t="shared" si="2"/>
        <v>100</v>
      </c>
      <c r="F69" s="14">
        <f t="shared" si="3"/>
        <v>0</v>
      </c>
      <c r="G69" s="2"/>
      <c r="H69" s="2"/>
      <c r="I69" s="2"/>
      <c r="J69" s="2"/>
      <c r="K69" s="2"/>
      <c r="L69" s="2"/>
      <c r="M69" s="2"/>
      <c r="N69" s="2"/>
      <c r="O69" s="2"/>
      <c r="P69" s="2"/>
      <c r="Q69" s="2"/>
      <c r="R69" s="2"/>
      <c r="S69" s="2"/>
      <c r="T69" s="2"/>
      <c r="U69" s="2"/>
      <c r="V69" s="2"/>
      <c r="W69" s="2"/>
    </row>
    <row r="70" spans="1:23" ht="77.25" x14ac:dyDescent="0.2">
      <c r="A70" s="16" t="s">
        <v>83</v>
      </c>
      <c r="B70" s="20">
        <v>922.1</v>
      </c>
      <c r="C70" s="35">
        <v>230.4</v>
      </c>
      <c r="D70" s="35">
        <v>230.4</v>
      </c>
      <c r="E70" s="15">
        <f t="shared" si="2"/>
        <v>100</v>
      </c>
      <c r="F70" s="14">
        <f t="shared" si="3"/>
        <v>0</v>
      </c>
      <c r="G70" s="2"/>
      <c r="H70" s="2"/>
      <c r="I70" s="2"/>
      <c r="J70" s="2"/>
      <c r="K70" s="2"/>
      <c r="L70" s="2"/>
      <c r="M70" s="2"/>
      <c r="N70" s="2"/>
      <c r="O70" s="2"/>
      <c r="P70" s="2"/>
      <c r="Q70" s="2"/>
      <c r="R70" s="2"/>
      <c r="S70" s="2"/>
      <c r="T70" s="2"/>
      <c r="U70" s="2"/>
      <c r="V70" s="2"/>
      <c r="W70" s="2"/>
    </row>
    <row r="71" spans="1:23" ht="79.5" customHeight="1" x14ac:dyDescent="0.2">
      <c r="A71" s="16" t="s">
        <v>84</v>
      </c>
      <c r="B71" s="36">
        <v>13741.3</v>
      </c>
      <c r="C71" s="20">
        <v>3435</v>
      </c>
      <c r="D71" s="20">
        <v>3435</v>
      </c>
      <c r="E71" s="15">
        <f t="shared" si="2"/>
        <v>100</v>
      </c>
      <c r="F71" s="14">
        <f t="shared" si="3"/>
        <v>0</v>
      </c>
      <c r="G71" s="2"/>
      <c r="H71" s="2"/>
      <c r="I71" s="2"/>
      <c r="J71" s="2"/>
      <c r="K71" s="2"/>
      <c r="L71" s="2"/>
      <c r="M71" s="2"/>
      <c r="N71" s="2"/>
      <c r="O71" s="2"/>
      <c r="P71" s="2"/>
      <c r="Q71" s="2"/>
      <c r="R71" s="2"/>
      <c r="S71" s="2"/>
      <c r="T71" s="2"/>
      <c r="U71" s="2"/>
      <c r="V71" s="2"/>
      <c r="W71" s="2"/>
    </row>
    <row r="72" spans="1:23" ht="102.75" x14ac:dyDescent="0.2">
      <c r="A72" s="16" t="s">
        <v>85</v>
      </c>
      <c r="B72" s="20">
        <v>261.8</v>
      </c>
      <c r="C72" s="37">
        <v>65.5</v>
      </c>
      <c r="D72" s="37">
        <v>65.5</v>
      </c>
      <c r="E72" s="15">
        <f t="shared" si="2"/>
        <v>100</v>
      </c>
      <c r="F72" s="14">
        <f t="shared" si="3"/>
        <v>0</v>
      </c>
      <c r="G72" s="2"/>
      <c r="H72" s="2"/>
      <c r="I72" s="2"/>
      <c r="J72" s="2"/>
      <c r="K72" s="2"/>
      <c r="L72" s="2"/>
      <c r="M72" s="2"/>
      <c r="N72" s="2"/>
      <c r="O72" s="2"/>
      <c r="P72" s="2"/>
      <c r="Q72" s="2"/>
      <c r="R72" s="2"/>
      <c r="S72" s="2"/>
      <c r="T72" s="2"/>
      <c r="U72" s="2"/>
      <c r="V72" s="2"/>
      <c r="W72" s="2"/>
    </row>
    <row r="73" spans="1:23" ht="77.25" x14ac:dyDescent="0.2">
      <c r="A73" s="16" t="s">
        <v>86</v>
      </c>
      <c r="B73" s="20">
        <v>7336</v>
      </c>
      <c r="C73" s="20">
        <v>3625.2</v>
      </c>
      <c r="D73" s="20">
        <v>3625.2</v>
      </c>
      <c r="E73" s="15">
        <f t="shared" si="2"/>
        <v>100</v>
      </c>
      <c r="F73" s="14">
        <f t="shared" si="3"/>
        <v>0</v>
      </c>
      <c r="G73" s="2"/>
      <c r="H73" s="2"/>
      <c r="I73" s="2"/>
      <c r="J73" s="2"/>
      <c r="K73" s="2"/>
      <c r="L73" s="2"/>
      <c r="M73" s="2"/>
      <c r="N73" s="2"/>
      <c r="O73" s="2"/>
      <c r="P73" s="2"/>
      <c r="Q73" s="2"/>
      <c r="R73" s="2"/>
      <c r="S73" s="2"/>
      <c r="T73" s="2"/>
      <c r="U73" s="2"/>
      <c r="V73" s="2"/>
      <c r="W73" s="2"/>
    </row>
    <row r="74" spans="1:23" ht="77.25" x14ac:dyDescent="0.2">
      <c r="A74" s="16" t="s">
        <v>114</v>
      </c>
      <c r="B74" s="20">
        <v>0</v>
      </c>
      <c r="C74" s="20">
        <v>0</v>
      </c>
      <c r="D74" s="20">
        <v>0</v>
      </c>
      <c r="E74" s="15" t="e">
        <f t="shared" si="2"/>
        <v>#DIV/0!</v>
      </c>
      <c r="F74" s="14">
        <f t="shared" si="3"/>
        <v>0</v>
      </c>
      <c r="G74" s="2"/>
      <c r="H74" s="2"/>
      <c r="I74" s="2"/>
      <c r="J74" s="2"/>
      <c r="K74" s="2"/>
      <c r="L74" s="2"/>
      <c r="M74" s="2"/>
      <c r="N74" s="2"/>
      <c r="O74" s="2"/>
      <c r="P74" s="2"/>
      <c r="Q74" s="2"/>
      <c r="R74" s="2"/>
      <c r="S74" s="2"/>
      <c r="T74" s="2"/>
      <c r="U74" s="2"/>
      <c r="V74" s="2"/>
      <c r="W74" s="2"/>
    </row>
    <row r="75" spans="1:23" ht="183" customHeight="1" x14ac:dyDescent="0.2">
      <c r="A75" s="16" t="s">
        <v>106</v>
      </c>
      <c r="B75" s="20">
        <v>731.8</v>
      </c>
      <c r="C75" s="20">
        <v>731.8</v>
      </c>
      <c r="D75" s="20">
        <v>731.8</v>
      </c>
      <c r="E75" s="15">
        <f t="shared" si="2"/>
        <v>100</v>
      </c>
      <c r="F75" s="14">
        <f t="shared" si="3"/>
        <v>0</v>
      </c>
      <c r="G75" s="2"/>
      <c r="H75" s="2"/>
      <c r="I75" s="2"/>
      <c r="J75" s="2"/>
      <c r="K75" s="2"/>
      <c r="L75" s="2"/>
      <c r="M75" s="2"/>
      <c r="N75" s="2"/>
      <c r="O75" s="2"/>
      <c r="P75" s="2"/>
      <c r="Q75" s="2"/>
      <c r="R75" s="2"/>
      <c r="S75" s="2"/>
      <c r="T75" s="2"/>
      <c r="U75" s="2"/>
      <c r="V75" s="2"/>
      <c r="W75" s="2"/>
    </row>
    <row r="76" spans="1:23" ht="60" customHeight="1" x14ac:dyDescent="0.2">
      <c r="A76" s="16" t="s">
        <v>87</v>
      </c>
      <c r="B76" s="20">
        <v>710.4</v>
      </c>
      <c r="C76" s="20">
        <v>154.5</v>
      </c>
      <c r="D76" s="20">
        <v>154.5</v>
      </c>
      <c r="E76" s="15">
        <f t="shared" si="2"/>
        <v>100</v>
      </c>
      <c r="F76" s="14">
        <f t="shared" si="3"/>
        <v>0</v>
      </c>
      <c r="G76" s="2"/>
      <c r="H76" s="2"/>
      <c r="I76" s="2"/>
      <c r="J76" s="2"/>
      <c r="K76" s="2"/>
      <c r="L76" s="2"/>
      <c r="M76" s="2"/>
      <c r="N76" s="2"/>
      <c r="O76" s="2"/>
      <c r="P76" s="2"/>
      <c r="Q76" s="2"/>
      <c r="R76" s="2"/>
      <c r="S76" s="2"/>
      <c r="T76" s="2"/>
      <c r="U76" s="2"/>
      <c r="V76" s="2"/>
      <c r="W76" s="2"/>
    </row>
    <row r="77" spans="1:23" ht="105.75" customHeight="1" x14ac:dyDescent="0.2">
      <c r="A77" s="16" t="s">
        <v>88</v>
      </c>
      <c r="B77" s="20">
        <v>379.8</v>
      </c>
      <c r="C77" s="20">
        <v>119.4</v>
      </c>
      <c r="D77" s="20">
        <v>119.4</v>
      </c>
      <c r="E77" s="15">
        <f t="shared" si="2"/>
        <v>100</v>
      </c>
      <c r="F77" s="14">
        <f t="shared" si="3"/>
        <v>0</v>
      </c>
      <c r="G77" s="2"/>
      <c r="H77" s="2"/>
      <c r="I77" s="2"/>
      <c r="J77" s="2"/>
      <c r="K77" s="2"/>
      <c r="L77" s="2"/>
      <c r="M77" s="2"/>
      <c r="N77" s="2"/>
      <c r="O77" s="2"/>
      <c r="P77" s="2"/>
      <c r="Q77" s="2"/>
      <c r="R77" s="2"/>
      <c r="S77" s="2"/>
      <c r="T77" s="2"/>
      <c r="U77" s="2"/>
      <c r="V77" s="2"/>
      <c r="W77" s="2"/>
    </row>
    <row r="78" spans="1:23" ht="127.5" customHeight="1" x14ac:dyDescent="0.2">
      <c r="A78" s="16" t="s">
        <v>89</v>
      </c>
      <c r="B78" s="20">
        <v>37260.5</v>
      </c>
      <c r="C78" s="20">
        <v>3460.9</v>
      </c>
      <c r="D78" s="20">
        <v>3460.9</v>
      </c>
      <c r="E78" s="15">
        <f t="shared" si="2"/>
        <v>100</v>
      </c>
      <c r="F78" s="14">
        <f t="shared" si="3"/>
        <v>0</v>
      </c>
      <c r="G78" s="2"/>
      <c r="H78" s="2"/>
      <c r="I78" s="2"/>
      <c r="J78" s="2"/>
      <c r="K78" s="2"/>
      <c r="L78" s="2"/>
      <c r="M78" s="2"/>
      <c r="N78" s="2"/>
      <c r="O78" s="2"/>
      <c r="P78" s="2"/>
      <c r="Q78" s="2"/>
      <c r="R78" s="2"/>
      <c r="S78" s="2"/>
      <c r="T78" s="2"/>
      <c r="U78" s="2"/>
      <c r="V78" s="2"/>
      <c r="W78" s="2"/>
    </row>
    <row r="79" spans="1:23" ht="102.75" x14ac:dyDescent="0.2">
      <c r="A79" s="16" t="s">
        <v>90</v>
      </c>
      <c r="B79" s="20">
        <v>0</v>
      </c>
      <c r="C79" s="20">
        <v>0</v>
      </c>
      <c r="D79" s="20">
        <v>0</v>
      </c>
      <c r="E79" s="15" t="e">
        <f t="shared" si="2"/>
        <v>#DIV/0!</v>
      </c>
      <c r="F79" s="14">
        <f t="shared" si="3"/>
        <v>0</v>
      </c>
      <c r="G79" s="2"/>
      <c r="H79" s="2"/>
      <c r="I79" s="2"/>
      <c r="J79" s="2"/>
      <c r="K79" s="2"/>
      <c r="L79" s="2"/>
      <c r="M79" s="2"/>
      <c r="N79" s="2"/>
      <c r="O79" s="2"/>
      <c r="P79" s="2"/>
      <c r="Q79" s="2"/>
      <c r="R79" s="2"/>
      <c r="S79" s="2"/>
      <c r="T79" s="2"/>
      <c r="U79" s="2"/>
      <c r="V79" s="2"/>
      <c r="W79" s="2"/>
    </row>
    <row r="80" spans="1:23" ht="135" customHeight="1" x14ac:dyDescent="0.2">
      <c r="A80" s="16" t="s">
        <v>91</v>
      </c>
      <c r="B80" s="20">
        <v>53975.6</v>
      </c>
      <c r="C80" s="20">
        <v>13713.3</v>
      </c>
      <c r="D80" s="20">
        <v>13713.3</v>
      </c>
      <c r="E80" s="15">
        <f t="shared" si="2"/>
        <v>100</v>
      </c>
      <c r="F80" s="14">
        <f t="shared" si="3"/>
        <v>0</v>
      </c>
      <c r="G80" s="2"/>
      <c r="H80" s="2"/>
      <c r="I80" s="2"/>
      <c r="J80" s="2"/>
      <c r="K80" s="2"/>
      <c r="L80" s="2"/>
      <c r="M80" s="2"/>
      <c r="N80" s="2"/>
      <c r="O80" s="2"/>
      <c r="P80" s="2"/>
      <c r="Q80" s="2"/>
      <c r="R80" s="2"/>
      <c r="S80" s="2"/>
      <c r="T80" s="2"/>
      <c r="U80" s="2"/>
      <c r="V80" s="2"/>
      <c r="W80" s="2"/>
    </row>
    <row r="81" spans="1:23" ht="105.75" customHeight="1" x14ac:dyDescent="0.2">
      <c r="A81" s="16" t="s">
        <v>92</v>
      </c>
      <c r="B81" s="20">
        <v>213.5</v>
      </c>
      <c r="C81" s="20">
        <v>120.6</v>
      </c>
      <c r="D81" s="20">
        <v>120.6</v>
      </c>
      <c r="E81" s="15">
        <f t="shared" si="2"/>
        <v>100</v>
      </c>
      <c r="F81" s="14">
        <f t="shared" si="3"/>
        <v>0</v>
      </c>
      <c r="G81" s="2"/>
      <c r="H81" s="2"/>
      <c r="I81" s="2"/>
      <c r="J81" s="2"/>
      <c r="K81" s="2"/>
      <c r="L81" s="2"/>
      <c r="M81" s="2"/>
      <c r="N81" s="2"/>
      <c r="O81" s="2"/>
      <c r="P81" s="2"/>
      <c r="Q81" s="2"/>
      <c r="R81" s="2"/>
      <c r="S81" s="2"/>
      <c r="T81" s="2"/>
      <c r="U81" s="2"/>
      <c r="V81" s="2"/>
      <c r="W81" s="2"/>
    </row>
    <row r="82" spans="1:23" ht="105.75" customHeight="1" x14ac:dyDescent="0.2">
      <c r="A82" s="16" t="s">
        <v>117</v>
      </c>
      <c r="B82" s="20">
        <v>600</v>
      </c>
      <c r="C82" s="20">
        <v>600</v>
      </c>
      <c r="D82" s="20">
        <v>600</v>
      </c>
      <c r="E82" s="15">
        <f t="shared" si="2"/>
        <v>100</v>
      </c>
      <c r="F82" s="14">
        <f t="shared" si="3"/>
        <v>0</v>
      </c>
      <c r="G82" s="2"/>
      <c r="H82" s="2"/>
      <c r="I82" s="2"/>
      <c r="J82" s="2"/>
      <c r="K82" s="2"/>
      <c r="L82" s="2"/>
      <c r="M82" s="2"/>
      <c r="N82" s="2"/>
      <c r="O82" s="2"/>
      <c r="P82" s="2"/>
      <c r="Q82" s="2"/>
      <c r="R82" s="2"/>
      <c r="S82" s="2"/>
      <c r="T82" s="2"/>
      <c r="U82" s="2"/>
      <c r="V82" s="2"/>
      <c r="W82" s="2"/>
    </row>
    <row r="83" spans="1:23" ht="207" customHeight="1" x14ac:dyDescent="0.2">
      <c r="A83" s="16" t="s">
        <v>93</v>
      </c>
      <c r="B83" s="20">
        <v>3152.5</v>
      </c>
      <c r="C83" s="20">
        <v>0</v>
      </c>
      <c r="D83" s="20">
        <v>0</v>
      </c>
      <c r="E83" s="15" t="e">
        <f t="shared" si="2"/>
        <v>#DIV/0!</v>
      </c>
      <c r="F83" s="14">
        <f t="shared" si="3"/>
        <v>0</v>
      </c>
      <c r="G83" s="2"/>
      <c r="H83" s="2"/>
      <c r="I83" s="2"/>
      <c r="J83" s="2"/>
      <c r="K83" s="2"/>
      <c r="L83" s="2"/>
      <c r="M83" s="2"/>
      <c r="N83" s="2"/>
      <c r="O83" s="2"/>
      <c r="P83" s="2"/>
      <c r="Q83" s="2"/>
      <c r="R83" s="2"/>
      <c r="S83" s="2"/>
      <c r="T83" s="2"/>
      <c r="U83" s="2"/>
      <c r="V83" s="2"/>
      <c r="W83" s="2"/>
    </row>
    <row r="84" spans="1:23" ht="180.75" customHeight="1" x14ac:dyDescent="0.2">
      <c r="A84" s="16" t="s">
        <v>94</v>
      </c>
      <c r="B84" s="20">
        <v>277993.2</v>
      </c>
      <c r="C84" s="20">
        <v>77268.399999999994</v>
      </c>
      <c r="D84" s="20">
        <v>77268.399999999994</v>
      </c>
      <c r="E84" s="15">
        <f t="shared" si="2"/>
        <v>100</v>
      </c>
      <c r="F84" s="14">
        <f t="shared" si="3"/>
        <v>0</v>
      </c>
      <c r="G84" s="2"/>
      <c r="H84" s="2"/>
      <c r="I84" s="2"/>
      <c r="J84" s="2"/>
      <c r="K84" s="2"/>
      <c r="L84" s="2"/>
      <c r="M84" s="2"/>
      <c r="N84" s="2"/>
      <c r="O84" s="2"/>
      <c r="P84" s="2"/>
      <c r="Q84" s="2"/>
      <c r="R84" s="2"/>
      <c r="S84" s="2"/>
      <c r="T84" s="2"/>
      <c r="U84" s="2"/>
      <c r="V84" s="2"/>
      <c r="W84" s="2"/>
    </row>
    <row r="85" spans="1:23" ht="103.5" customHeight="1" x14ac:dyDescent="0.2">
      <c r="A85" s="24" t="s">
        <v>95</v>
      </c>
      <c r="B85" s="20">
        <v>1550</v>
      </c>
      <c r="C85" s="20">
        <v>0</v>
      </c>
      <c r="D85" s="20">
        <v>0</v>
      </c>
      <c r="E85" s="15" t="e">
        <f t="shared" si="2"/>
        <v>#DIV/0!</v>
      </c>
      <c r="F85" s="14">
        <f t="shared" si="3"/>
        <v>0</v>
      </c>
      <c r="G85" s="2"/>
      <c r="H85" s="2"/>
      <c r="I85" s="2"/>
      <c r="J85" s="2"/>
      <c r="K85" s="2"/>
      <c r="L85" s="2"/>
      <c r="M85" s="2"/>
      <c r="N85" s="2"/>
      <c r="O85" s="2"/>
      <c r="P85" s="2"/>
      <c r="Q85" s="2"/>
      <c r="R85" s="2"/>
      <c r="S85" s="2"/>
      <c r="T85" s="2"/>
      <c r="U85" s="2"/>
      <c r="V85" s="2"/>
      <c r="W85" s="2"/>
    </row>
    <row r="86" spans="1:23" ht="103.5" customHeight="1" x14ac:dyDescent="0.2">
      <c r="A86" s="24" t="s">
        <v>116</v>
      </c>
      <c r="B86" s="20">
        <v>100</v>
      </c>
      <c r="C86" s="20">
        <v>0</v>
      </c>
      <c r="D86" s="20">
        <v>0</v>
      </c>
      <c r="E86" s="15" t="e">
        <f t="shared" si="2"/>
        <v>#DIV/0!</v>
      </c>
      <c r="F86" s="14">
        <f t="shared" si="3"/>
        <v>0</v>
      </c>
      <c r="G86" s="2"/>
      <c r="H86" s="2"/>
      <c r="I86" s="2"/>
      <c r="J86" s="2"/>
      <c r="K86" s="2"/>
      <c r="L86" s="2"/>
      <c r="M86" s="2"/>
      <c r="N86" s="2"/>
      <c r="O86" s="2"/>
      <c r="P86" s="2"/>
      <c r="Q86" s="2"/>
      <c r="R86" s="2"/>
      <c r="S86" s="2"/>
      <c r="T86" s="2"/>
      <c r="U86" s="2"/>
      <c r="V86" s="2"/>
      <c r="W86" s="2"/>
    </row>
    <row r="87" spans="1:23" ht="103.5" customHeight="1" x14ac:dyDescent="0.2">
      <c r="A87" s="24" t="s">
        <v>111</v>
      </c>
      <c r="B87" s="20">
        <v>227.27</v>
      </c>
      <c r="C87" s="20">
        <v>0</v>
      </c>
      <c r="D87" s="20">
        <v>0</v>
      </c>
      <c r="E87" s="15" t="e">
        <f t="shared" si="2"/>
        <v>#DIV/0!</v>
      </c>
      <c r="F87" s="14">
        <f t="shared" si="3"/>
        <v>0</v>
      </c>
      <c r="G87" s="2"/>
      <c r="H87" s="2"/>
      <c r="I87" s="2"/>
      <c r="J87" s="2"/>
      <c r="K87" s="2"/>
      <c r="L87" s="2"/>
      <c r="M87" s="2"/>
      <c r="N87" s="2"/>
      <c r="O87" s="2"/>
      <c r="P87" s="2"/>
      <c r="Q87" s="2"/>
      <c r="R87" s="2"/>
      <c r="S87" s="2"/>
      <c r="T87" s="2"/>
      <c r="U87" s="2"/>
      <c r="V87" s="2"/>
      <c r="W87" s="2"/>
    </row>
    <row r="88" spans="1:23" ht="129" customHeight="1" x14ac:dyDescent="0.35">
      <c r="A88" s="24" t="s">
        <v>96</v>
      </c>
      <c r="B88" s="23">
        <v>0</v>
      </c>
      <c r="C88" s="23">
        <v>0</v>
      </c>
      <c r="D88" s="23">
        <v>0</v>
      </c>
      <c r="E88" s="15" t="e">
        <f t="shared" ref="E88:E116" si="4">D88/C88*100</f>
        <v>#DIV/0!</v>
      </c>
      <c r="F88" s="14">
        <f t="shared" ref="F88:F116" si="5">D88-C88</f>
        <v>0</v>
      </c>
      <c r="G88" s="4"/>
      <c r="H88" s="2"/>
      <c r="I88" s="2"/>
      <c r="J88" s="2"/>
      <c r="K88" s="2"/>
      <c r="L88" s="2"/>
      <c r="M88" s="2"/>
      <c r="N88" s="2"/>
      <c r="O88" s="2"/>
      <c r="P88" s="2"/>
      <c r="Q88" s="2"/>
      <c r="R88" s="2"/>
      <c r="S88" s="2"/>
      <c r="T88" s="2"/>
      <c r="U88" s="2"/>
      <c r="V88" s="2"/>
      <c r="W88" s="2"/>
    </row>
    <row r="89" spans="1:23" ht="96" customHeight="1" x14ac:dyDescent="0.35">
      <c r="A89" s="24" t="s">
        <v>97</v>
      </c>
      <c r="B89" s="23">
        <v>30695.1</v>
      </c>
      <c r="C89" s="20">
        <v>0</v>
      </c>
      <c r="D89" s="20">
        <v>0</v>
      </c>
      <c r="E89" s="15" t="e">
        <f t="shared" si="4"/>
        <v>#DIV/0!</v>
      </c>
      <c r="F89" s="14">
        <f t="shared" si="5"/>
        <v>0</v>
      </c>
      <c r="G89" s="4"/>
      <c r="H89" s="2"/>
      <c r="I89" s="2"/>
      <c r="J89" s="2"/>
      <c r="K89" s="2"/>
      <c r="L89" s="2"/>
      <c r="M89" s="2"/>
      <c r="N89" s="2"/>
      <c r="O89" s="2"/>
      <c r="P89" s="2"/>
      <c r="Q89" s="2"/>
      <c r="R89" s="2"/>
      <c r="S89" s="2"/>
      <c r="T89" s="2"/>
      <c r="U89" s="2"/>
      <c r="V89" s="2"/>
      <c r="W89" s="2"/>
    </row>
    <row r="90" spans="1:23" ht="84.6" customHeight="1" x14ac:dyDescent="0.35">
      <c r="A90" s="24" t="s">
        <v>98</v>
      </c>
      <c r="B90" s="23">
        <v>50000</v>
      </c>
      <c r="C90" s="23">
        <v>50000</v>
      </c>
      <c r="D90" s="23">
        <v>50000</v>
      </c>
      <c r="E90" s="15">
        <f t="shared" si="4"/>
        <v>100</v>
      </c>
      <c r="F90" s="14">
        <f t="shared" si="5"/>
        <v>0</v>
      </c>
      <c r="G90" s="4"/>
      <c r="H90" s="2"/>
      <c r="I90" s="2"/>
      <c r="J90" s="2"/>
      <c r="K90" s="2"/>
      <c r="L90" s="2"/>
      <c r="M90" s="2"/>
      <c r="N90" s="2"/>
      <c r="O90" s="2"/>
      <c r="P90" s="2"/>
      <c r="Q90" s="2"/>
      <c r="R90" s="2"/>
      <c r="S90" s="2"/>
      <c r="T90" s="2"/>
      <c r="U90" s="2"/>
      <c r="V90" s="2"/>
      <c r="W90" s="2"/>
    </row>
    <row r="91" spans="1:23" ht="151.5" customHeight="1" x14ac:dyDescent="0.2">
      <c r="A91" s="34" t="s">
        <v>99</v>
      </c>
      <c r="B91" s="23">
        <v>1950</v>
      </c>
      <c r="C91" s="20">
        <v>241.5</v>
      </c>
      <c r="D91" s="20">
        <v>241.5</v>
      </c>
      <c r="E91" s="15">
        <f t="shared" si="4"/>
        <v>100</v>
      </c>
      <c r="F91" s="14">
        <f t="shared" si="5"/>
        <v>0</v>
      </c>
      <c r="G91" s="2"/>
      <c r="H91" s="2"/>
      <c r="I91" s="2"/>
      <c r="J91" s="2"/>
      <c r="K91" s="2"/>
      <c r="L91" s="2"/>
      <c r="M91" s="2"/>
      <c r="N91" s="2"/>
      <c r="O91" s="2"/>
      <c r="P91" s="2"/>
      <c r="Q91" s="2"/>
      <c r="R91" s="2"/>
      <c r="S91" s="2"/>
      <c r="T91" s="2"/>
      <c r="U91" s="2"/>
      <c r="V91" s="2"/>
      <c r="W91" s="2"/>
    </row>
    <row r="92" spans="1:23" ht="104.25" customHeight="1" x14ac:dyDescent="0.2">
      <c r="A92" s="34" t="s">
        <v>100</v>
      </c>
      <c r="B92" s="23">
        <v>0</v>
      </c>
      <c r="C92" s="20">
        <v>0</v>
      </c>
      <c r="D92" s="20">
        <v>0</v>
      </c>
      <c r="E92" s="15" t="e">
        <f t="shared" si="4"/>
        <v>#DIV/0!</v>
      </c>
      <c r="F92" s="14">
        <f t="shared" si="5"/>
        <v>0</v>
      </c>
      <c r="G92" s="2"/>
      <c r="H92" s="2"/>
      <c r="I92" s="2"/>
      <c r="J92" s="2"/>
      <c r="K92" s="2"/>
      <c r="L92" s="2"/>
      <c r="M92" s="2"/>
      <c r="N92" s="2"/>
      <c r="O92" s="2"/>
      <c r="P92" s="2"/>
      <c r="Q92" s="2"/>
      <c r="R92" s="2"/>
      <c r="S92" s="2"/>
      <c r="T92" s="2"/>
      <c r="U92" s="2"/>
      <c r="V92" s="2"/>
      <c r="W92" s="2"/>
    </row>
    <row r="93" spans="1:23" ht="111.75" customHeight="1" x14ac:dyDescent="0.2">
      <c r="A93" s="34" t="s">
        <v>101</v>
      </c>
      <c r="B93" s="23">
        <v>0</v>
      </c>
      <c r="C93" s="20">
        <v>0</v>
      </c>
      <c r="D93" s="20">
        <v>0</v>
      </c>
      <c r="E93" s="15" t="e">
        <f t="shared" si="4"/>
        <v>#DIV/0!</v>
      </c>
      <c r="F93" s="14">
        <f t="shared" si="5"/>
        <v>0</v>
      </c>
      <c r="G93" s="2"/>
      <c r="H93" s="2"/>
      <c r="I93" s="2"/>
      <c r="J93" s="2"/>
      <c r="K93" s="2"/>
      <c r="L93" s="2"/>
      <c r="M93" s="2"/>
      <c r="N93" s="2"/>
      <c r="O93" s="2"/>
      <c r="P93" s="2"/>
      <c r="Q93" s="2"/>
      <c r="R93" s="2"/>
      <c r="S93" s="2"/>
      <c r="T93" s="2"/>
      <c r="U93" s="2"/>
      <c r="V93" s="2"/>
      <c r="W93" s="2"/>
    </row>
    <row r="94" spans="1:23" ht="52.15" customHeight="1" x14ac:dyDescent="0.2">
      <c r="A94" s="24" t="s">
        <v>102</v>
      </c>
      <c r="B94" s="20">
        <v>1375.4</v>
      </c>
      <c r="C94" s="20">
        <v>1153.7</v>
      </c>
      <c r="D94" s="20">
        <v>1153.7</v>
      </c>
      <c r="E94" s="15">
        <f t="shared" si="4"/>
        <v>100</v>
      </c>
      <c r="F94" s="14">
        <f t="shared" si="5"/>
        <v>0</v>
      </c>
      <c r="G94" s="2"/>
      <c r="H94" s="2"/>
      <c r="I94" s="2"/>
      <c r="J94" s="2"/>
      <c r="K94" s="2"/>
      <c r="L94" s="2"/>
      <c r="M94" s="2"/>
      <c r="N94" s="2"/>
      <c r="O94" s="2"/>
      <c r="P94" s="2"/>
      <c r="Q94" s="2"/>
      <c r="R94" s="2"/>
      <c r="S94" s="2"/>
      <c r="T94" s="2"/>
      <c r="U94" s="2"/>
      <c r="V94" s="2"/>
      <c r="W94" s="2"/>
    </row>
    <row r="95" spans="1:23" ht="77.25" customHeight="1" x14ac:dyDescent="0.2">
      <c r="A95" s="24" t="s">
        <v>103</v>
      </c>
      <c r="B95" s="20">
        <v>88.8</v>
      </c>
      <c r="C95" s="20">
        <v>0</v>
      </c>
      <c r="D95" s="20">
        <v>0</v>
      </c>
      <c r="E95" s="15" t="e">
        <f t="shared" si="4"/>
        <v>#DIV/0!</v>
      </c>
      <c r="F95" s="14">
        <f t="shared" si="5"/>
        <v>0</v>
      </c>
      <c r="G95" s="2"/>
      <c r="H95" s="2"/>
      <c r="I95" s="2"/>
      <c r="J95" s="2"/>
      <c r="K95" s="2"/>
      <c r="L95" s="2"/>
      <c r="M95" s="2"/>
      <c r="N95" s="2"/>
      <c r="O95" s="2"/>
      <c r="P95" s="2"/>
      <c r="Q95" s="2"/>
      <c r="R95" s="2"/>
      <c r="S95" s="2"/>
      <c r="T95" s="2"/>
      <c r="U95" s="2"/>
      <c r="V95" s="2"/>
      <c r="W95" s="2"/>
    </row>
    <row r="96" spans="1:23" ht="52.5" x14ac:dyDescent="0.2">
      <c r="A96" s="25" t="s">
        <v>28</v>
      </c>
      <c r="B96" s="27">
        <f>SUM(B34:B95)</f>
        <v>710247.74</v>
      </c>
      <c r="C96" s="27">
        <f>SUM(C34:C95)</f>
        <v>203113.2</v>
      </c>
      <c r="D96" s="27">
        <f>SUM(D34:D95)</f>
        <v>203113.2</v>
      </c>
      <c r="E96" s="15">
        <f t="shared" si="4"/>
        <v>100</v>
      </c>
      <c r="F96" s="14">
        <f t="shared" si="5"/>
        <v>0</v>
      </c>
      <c r="G96" s="2"/>
      <c r="H96" s="2"/>
      <c r="I96" s="2"/>
      <c r="J96" s="2"/>
      <c r="K96" s="2"/>
      <c r="L96" s="2"/>
      <c r="M96" s="2"/>
      <c r="N96" s="2"/>
      <c r="O96" s="2"/>
      <c r="P96" s="2"/>
      <c r="Q96" s="2"/>
      <c r="R96" s="2"/>
      <c r="S96" s="2"/>
      <c r="T96" s="2"/>
      <c r="U96" s="2"/>
      <c r="V96" s="2"/>
      <c r="W96" s="2"/>
    </row>
    <row r="97" spans="1:23" ht="26.25" x14ac:dyDescent="0.2">
      <c r="A97" s="18" t="s">
        <v>29</v>
      </c>
      <c r="B97" s="21"/>
      <c r="C97" s="21"/>
      <c r="D97" s="21"/>
      <c r="E97" s="15" t="e">
        <f t="shared" si="4"/>
        <v>#DIV/0!</v>
      </c>
      <c r="F97" s="14">
        <f t="shared" si="5"/>
        <v>0</v>
      </c>
      <c r="G97" s="2"/>
      <c r="H97" s="2"/>
      <c r="I97" s="2"/>
      <c r="J97" s="2"/>
      <c r="K97" s="2"/>
      <c r="L97" s="2"/>
      <c r="M97" s="2"/>
      <c r="N97" s="2"/>
      <c r="O97" s="2"/>
      <c r="P97" s="2"/>
      <c r="Q97" s="2"/>
      <c r="R97" s="2"/>
      <c r="S97" s="2"/>
      <c r="T97" s="2"/>
      <c r="U97" s="2"/>
      <c r="V97" s="2"/>
      <c r="W97" s="2"/>
    </row>
    <row r="98" spans="1:23" ht="25.5" x14ac:dyDescent="0.2">
      <c r="A98" s="16" t="s">
        <v>27</v>
      </c>
      <c r="B98" s="21"/>
      <c r="C98" s="21">
        <v>-6.3</v>
      </c>
      <c r="D98" s="21">
        <v>-6.3</v>
      </c>
      <c r="E98" s="15">
        <f t="shared" si="4"/>
        <v>100</v>
      </c>
      <c r="F98" s="14">
        <f t="shared" si="5"/>
        <v>0</v>
      </c>
      <c r="G98" s="2"/>
      <c r="H98" s="2"/>
      <c r="I98" s="2"/>
      <c r="J98" s="2"/>
      <c r="K98" s="2"/>
      <c r="L98" s="2"/>
      <c r="M98" s="2"/>
      <c r="N98" s="2"/>
      <c r="O98" s="2"/>
      <c r="P98" s="2"/>
      <c r="Q98" s="2"/>
      <c r="R98" s="2"/>
      <c r="S98" s="2"/>
      <c r="T98" s="2"/>
      <c r="U98" s="2"/>
      <c r="V98" s="2"/>
      <c r="W98" s="2"/>
    </row>
    <row r="99" spans="1:23" s="1" customFormat="1" ht="26.25" x14ac:dyDescent="0.2">
      <c r="A99" s="25" t="s">
        <v>47</v>
      </c>
      <c r="B99" s="26">
        <f>SUM(B96:B98)</f>
        <v>710247.74</v>
      </c>
      <c r="C99" s="27">
        <f>SUM(C96:C98)</f>
        <v>203106.90000000002</v>
      </c>
      <c r="D99" s="27">
        <f>SUM(D96:D98)</f>
        <v>203106.90000000002</v>
      </c>
      <c r="E99" s="15">
        <f t="shared" si="4"/>
        <v>100</v>
      </c>
      <c r="F99" s="14">
        <f t="shared" si="5"/>
        <v>0</v>
      </c>
      <c r="G99" s="2"/>
      <c r="H99" s="2"/>
      <c r="I99" s="2"/>
      <c r="J99" s="2"/>
      <c r="K99" s="2"/>
      <c r="L99" s="2"/>
      <c r="M99" s="2"/>
      <c r="N99" s="2"/>
      <c r="O99" s="2"/>
      <c r="P99" s="2"/>
      <c r="Q99" s="2"/>
      <c r="R99" s="2"/>
      <c r="S99" s="2"/>
      <c r="T99" s="2"/>
      <c r="U99" s="2"/>
      <c r="V99" s="2"/>
      <c r="W99" s="2"/>
    </row>
    <row r="100" spans="1:23" ht="26.25" x14ac:dyDescent="0.2">
      <c r="A100" s="25" t="s">
        <v>30</v>
      </c>
      <c r="B100" s="26">
        <f>SUM(B99+B33)</f>
        <v>875027.04</v>
      </c>
      <c r="C100" s="26">
        <f>SUM(C99+C33)</f>
        <v>236905.60000000003</v>
      </c>
      <c r="D100" s="26">
        <f>SUM(D99+D33)</f>
        <v>240222.7</v>
      </c>
      <c r="E100" s="15">
        <f t="shared" si="4"/>
        <v>101.40017796117947</v>
      </c>
      <c r="F100" s="14">
        <f t="shared" si="5"/>
        <v>3317.0999999999767</v>
      </c>
      <c r="G100" s="2"/>
      <c r="H100" s="2"/>
      <c r="I100" s="2"/>
      <c r="J100" s="2"/>
      <c r="K100" s="2"/>
      <c r="L100" s="2"/>
      <c r="M100" s="2"/>
      <c r="N100" s="2"/>
      <c r="O100" s="2"/>
      <c r="P100" s="2"/>
      <c r="Q100" s="2"/>
      <c r="R100" s="2"/>
      <c r="S100" s="2"/>
      <c r="T100" s="2"/>
      <c r="U100" s="2"/>
      <c r="V100" s="2"/>
      <c r="W100" s="2"/>
    </row>
    <row r="101" spans="1:23" ht="26.25" x14ac:dyDescent="0.2">
      <c r="A101" s="28" t="s">
        <v>31</v>
      </c>
      <c r="B101" s="21"/>
      <c r="C101" s="21"/>
      <c r="D101" s="21"/>
      <c r="E101" s="15" t="e">
        <f t="shared" si="4"/>
        <v>#DIV/0!</v>
      </c>
      <c r="F101" s="14">
        <f t="shared" si="5"/>
        <v>0</v>
      </c>
      <c r="G101" s="2"/>
      <c r="H101" s="2"/>
      <c r="I101" s="2"/>
      <c r="J101" s="2"/>
      <c r="K101" s="2"/>
      <c r="L101" s="2"/>
      <c r="M101" s="2"/>
      <c r="N101" s="2"/>
      <c r="O101" s="2"/>
      <c r="P101" s="2"/>
      <c r="Q101" s="2"/>
      <c r="R101" s="2"/>
      <c r="S101" s="2"/>
      <c r="T101" s="2"/>
      <c r="U101" s="2"/>
      <c r="V101" s="2"/>
      <c r="W101" s="2"/>
    </row>
    <row r="102" spans="1:23" ht="25.5" x14ac:dyDescent="0.35">
      <c r="A102" s="16" t="s">
        <v>32</v>
      </c>
      <c r="B102" s="29">
        <v>74942.600000000006</v>
      </c>
      <c r="C102" s="29">
        <v>20891.5</v>
      </c>
      <c r="D102" s="29">
        <v>17416.8</v>
      </c>
      <c r="E102" s="15">
        <f t="shared" si="4"/>
        <v>83.367876887729452</v>
      </c>
      <c r="F102" s="14">
        <f t="shared" si="5"/>
        <v>-3474.7000000000007</v>
      </c>
      <c r="G102" s="2"/>
      <c r="H102" s="2"/>
      <c r="I102" s="2"/>
      <c r="J102" s="2"/>
      <c r="K102" s="2"/>
      <c r="L102" s="2"/>
      <c r="M102" s="2"/>
      <c r="N102" s="2"/>
      <c r="O102" s="2"/>
      <c r="P102" s="2"/>
      <c r="Q102" s="2"/>
      <c r="R102" s="2"/>
      <c r="S102" s="2"/>
      <c r="T102" s="2"/>
      <c r="U102" s="2"/>
      <c r="V102" s="2"/>
      <c r="W102" s="2"/>
    </row>
    <row r="103" spans="1:23" ht="25.5" x14ac:dyDescent="0.35">
      <c r="A103" s="16" t="s">
        <v>33</v>
      </c>
      <c r="B103" s="29"/>
      <c r="C103" s="29"/>
      <c r="D103" s="29"/>
      <c r="E103" s="15" t="e">
        <f t="shared" si="4"/>
        <v>#DIV/0!</v>
      </c>
      <c r="F103" s="14">
        <f t="shared" si="5"/>
        <v>0</v>
      </c>
      <c r="G103" s="2"/>
      <c r="H103" s="2"/>
      <c r="I103" s="2"/>
      <c r="J103" s="2"/>
      <c r="K103" s="2"/>
      <c r="L103" s="2"/>
      <c r="M103" s="2"/>
      <c r="N103" s="2"/>
      <c r="O103" s="2"/>
      <c r="P103" s="2"/>
      <c r="Q103" s="2"/>
      <c r="R103" s="2"/>
      <c r="S103" s="2"/>
      <c r="T103" s="2"/>
      <c r="U103" s="2"/>
      <c r="V103" s="2"/>
      <c r="W103" s="2"/>
    </row>
    <row r="104" spans="1:23" ht="51" x14ac:dyDescent="0.35">
      <c r="A104" s="16" t="s">
        <v>34</v>
      </c>
      <c r="B104" s="29">
        <v>620.83000000000004</v>
      </c>
      <c r="C104" s="29">
        <v>80.900000000000006</v>
      </c>
      <c r="D104" s="29">
        <v>80.2</v>
      </c>
      <c r="E104" s="15">
        <f t="shared" si="4"/>
        <v>99.134734239802228</v>
      </c>
      <c r="F104" s="14">
        <f t="shared" si="5"/>
        <v>-0.70000000000000284</v>
      </c>
      <c r="G104" s="2"/>
      <c r="H104" s="2"/>
      <c r="I104" s="2"/>
      <c r="J104" s="2"/>
      <c r="K104" s="2"/>
      <c r="L104" s="2"/>
      <c r="M104" s="2"/>
      <c r="N104" s="2"/>
      <c r="O104" s="2"/>
      <c r="P104" s="2"/>
      <c r="Q104" s="2"/>
      <c r="R104" s="2"/>
      <c r="S104" s="2"/>
      <c r="T104" s="2"/>
      <c r="U104" s="2"/>
      <c r="V104" s="2"/>
      <c r="W104" s="2"/>
    </row>
    <row r="105" spans="1:23" ht="25.5" x14ac:dyDescent="0.35">
      <c r="A105" s="16" t="s">
        <v>35</v>
      </c>
      <c r="B105" s="29">
        <v>56889.4</v>
      </c>
      <c r="C105" s="29">
        <v>6962.3</v>
      </c>
      <c r="D105" s="29">
        <v>5181.3</v>
      </c>
      <c r="E105" s="15">
        <f t="shared" si="4"/>
        <v>74.41937290837798</v>
      </c>
      <c r="F105" s="14">
        <f t="shared" si="5"/>
        <v>-1781</v>
      </c>
      <c r="G105" s="2"/>
      <c r="H105" s="2"/>
      <c r="I105" s="2"/>
      <c r="J105" s="2"/>
      <c r="K105" s="2"/>
      <c r="L105" s="2"/>
      <c r="M105" s="2"/>
      <c r="N105" s="2"/>
      <c r="O105" s="2"/>
      <c r="P105" s="2"/>
      <c r="Q105" s="2"/>
      <c r="R105" s="2"/>
      <c r="S105" s="2"/>
      <c r="T105" s="2"/>
      <c r="U105" s="2"/>
      <c r="V105" s="2"/>
      <c r="W105" s="2"/>
    </row>
    <row r="106" spans="1:23" ht="25.5" x14ac:dyDescent="0.35">
      <c r="A106" s="16" t="s">
        <v>36</v>
      </c>
      <c r="B106" s="29">
        <v>35200.5</v>
      </c>
      <c r="C106" s="29">
        <v>1521.8</v>
      </c>
      <c r="D106" s="29">
        <v>1521.8</v>
      </c>
      <c r="E106" s="15">
        <f t="shared" si="4"/>
        <v>100</v>
      </c>
      <c r="F106" s="14">
        <f t="shared" si="5"/>
        <v>0</v>
      </c>
      <c r="G106" s="2"/>
      <c r="H106" s="2"/>
      <c r="I106" s="2"/>
      <c r="J106" s="2"/>
      <c r="K106" s="2"/>
      <c r="L106" s="2"/>
      <c r="M106" s="2"/>
      <c r="N106" s="2"/>
      <c r="O106" s="2"/>
      <c r="P106" s="2"/>
      <c r="Q106" s="2"/>
      <c r="R106" s="2"/>
      <c r="S106" s="2"/>
      <c r="T106" s="2"/>
      <c r="U106" s="2"/>
      <c r="V106" s="2"/>
      <c r="W106" s="2"/>
    </row>
    <row r="107" spans="1:23" ht="25.5" x14ac:dyDescent="0.35">
      <c r="A107" s="16" t="s">
        <v>37</v>
      </c>
      <c r="B107" s="29">
        <v>357.14</v>
      </c>
      <c r="C107" s="29">
        <v>0</v>
      </c>
      <c r="D107" s="29">
        <v>0</v>
      </c>
      <c r="E107" s="15" t="e">
        <f t="shared" si="4"/>
        <v>#DIV/0!</v>
      </c>
      <c r="F107" s="14">
        <f t="shared" si="5"/>
        <v>0</v>
      </c>
      <c r="G107" s="2"/>
      <c r="H107" s="2"/>
      <c r="I107" s="2"/>
      <c r="J107" s="2"/>
      <c r="K107" s="2"/>
      <c r="L107" s="2"/>
      <c r="M107" s="2"/>
      <c r="N107" s="2"/>
      <c r="O107" s="2"/>
      <c r="P107" s="2"/>
      <c r="Q107" s="2"/>
      <c r="R107" s="2"/>
      <c r="S107" s="2"/>
      <c r="T107" s="2"/>
      <c r="U107" s="2"/>
      <c r="V107" s="2"/>
      <c r="W107" s="2"/>
    </row>
    <row r="108" spans="1:23" ht="25.5" x14ac:dyDescent="0.35">
      <c r="A108" s="16" t="s">
        <v>38</v>
      </c>
      <c r="B108" s="29">
        <v>596112.80000000005</v>
      </c>
      <c r="C108" s="29">
        <v>208501.9</v>
      </c>
      <c r="D108" s="29">
        <v>168788.6</v>
      </c>
      <c r="E108" s="15">
        <f t="shared" si="4"/>
        <v>80.953027286561905</v>
      </c>
      <c r="F108" s="14">
        <f t="shared" si="5"/>
        <v>-39713.299999999988</v>
      </c>
      <c r="G108" s="2"/>
      <c r="H108" s="2"/>
      <c r="I108" s="2"/>
      <c r="J108" s="2"/>
      <c r="K108" s="2"/>
      <c r="L108" s="2"/>
      <c r="M108" s="2"/>
      <c r="N108" s="2"/>
      <c r="O108" s="2"/>
      <c r="P108" s="2"/>
      <c r="Q108" s="2"/>
      <c r="R108" s="2"/>
      <c r="S108" s="2"/>
      <c r="T108" s="2"/>
      <c r="U108" s="2"/>
      <c r="V108" s="2"/>
      <c r="W108" s="2"/>
    </row>
    <row r="109" spans="1:23" ht="51" x14ac:dyDescent="0.35">
      <c r="A109" s="16" t="s">
        <v>39</v>
      </c>
      <c r="B109" s="30">
        <v>39314.300000000003</v>
      </c>
      <c r="C109" s="30">
        <v>8097.3</v>
      </c>
      <c r="D109" s="30">
        <v>8097.3</v>
      </c>
      <c r="E109" s="15">
        <f t="shared" si="4"/>
        <v>100</v>
      </c>
      <c r="F109" s="14">
        <f t="shared" si="5"/>
        <v>0</v>
      </c>
      <c r="G109" s="2"/>
      <c r="H109" s="2"/>
      <c r="I109" s="2"/>
      <c r="J109" s="2"/>
      <c r="K109" s="2"/>
      <c r="L109" s="2"/>
      <c r="M109" s="2"/>
      <c r="N109" s="2"/>
      <c r="O109" s="2"/>
      <c r="P109" s="2"/>
      <c r="Q109" s="2"/>
      <c r="R109" s="2"/>
      <c r="S109" s="2"/>
      <c r="T109" s="2"/>
      <c r="U109" s="2"/>
      <c r="V109" s="2"/>
      <c r="W109" s="2"/>
    </row>
    <row r="110" spans="1:23" ht="25.5" x14ac:dyDescent="0.35">
      <c r="A110" s="16" t="s">
        <v>45</v>
      </c>
      <c r="B110" s="29"/>
      <c r="C110" s="29"/>
      <c r="D110" s="29"/>
      <c r="E110" s="15" t="e">
        <f t="shared" si="4"/>
        <v>#DIV/0!</v>
      </c>
      <c r="F110" s="14">
        <f t="shared" si="5"/>
        <v>0</v>
      </c>
      <c r="G110" s="2"/>
      <c r="H110" s="2"/>
      <c r="I110" s="2"/>
      <c r="J110" s="2"/>
      <c r="K110" s="2"/>
      <c r="L110" s="2"/>
      <c r="M110" s="2"/>
      <c r="N110" s="2"/>
      <c r="O110" s="2"/>
      <c r="P110" s="2"/>
      <c r="Q110" s="2"/>
      <c r="R110" s="2"/>
      <c r="S110" s="2"/>
      <c r="T110" s="2"/>
      <c r="U110" s="2"/>
      <c r="V110" s="2"/>
      <c r="W110" s="2"/>
    </row>
    <row r="111" spans="1:23" ht="25.5" x14ac:dyDescent="0.35">
      <c r="A111" s="16" t="s">
        <v>40</v>
      </c>
      <c r="B111" s="29">
        <v>56051.199999999997</v>
      </c>
      <c r="C111" s="29">
        <v>16843</v>
      </c>
      <c r="D111" s="29">
        <v>14016</v>
      </c>
      <c r="E111" s="15">
        <f t="shared" si="4"/>
        <v>83.21557917235647</v>
      </c>
      <c r="F111" s="14">
        <f t="shared" si="5"/>
        <v>-2827</v>
      </c>
      <c r="G111" s="2"/>
      <c r="H111" s="2"/>
      <c r="I111" s="2"/>
      <c r="J111" s="2"/>
      <c r="K111" s="2"/>
      <c r="L111" s="2"/>
      <c r="M111" s="2"/>
      <c r="N111" s="2"/>
      <c r="O111" s="2"/>
      <c r="P111" s="2"/>
      <c r="Q111" s="2"/>
      <c r="R111" s="2"/>
      <c r="S111" s="2"/>
      <c r="T111" s="2"/>
      <c r="U111" s="2"/>
      <c r="V111" s="2"/>
      <c r="W111" s="2"/>
    </row>
    <row r="112" spans="1:23" ht="25.5" x14ac:dyDescent="0.35">
      <c r="A112" s="16" t="s">
        <v>52</v>
      </c>
      <c r="B112" s="29">
        <v>3100</v>
      </c>
      <c r="C112" s="29">
        <v>756.8</v>
      </c>
      <c r="D112" s="29">
        <v>491.2</v>
      </c>
      <c r="E112" s="15">
        <f t="shared" si="4"/>
        <v>64.904862579281186</v>
      </c>
      <c r="F112" s="14">
        <f t="shared" si="5"/>
        <v>-265.59999999999997</v>
      </c>
      <c r="G112" s="2"/>
      <c r="H112" s="2"/>
      <c r="I112" s="2"/>
      <c r="J112" s="2"/>
      <c r="K112" s="2"/>
      <c r="L112" s="2"/>
      <c r="M112" s="2"/>
      <c r="N112" s="2"/>
      <c r="O112" s="2"/>
      <c r="P112" s="2"/>
      <c r="Q112" s="2"/>
      <c r="R112" s="2"/>
      <c r="S112" s="2"/>
      <c r="T112" s="2"/>
      <c r="U112" s="2"/>
      <c r="V112" s="2"/>
      <c r="W112" s="2"/>
    </row>
    <row r="113" spans="1:23" ht="25.5" x14ac:dyDescent="0.35">
      <c r="A113" s="16" t="s">
        <v>53</v>
      </c>
      <c r="B113" s="31">
        <v>750</v>
      </c>
      <c r="C113" s="31">
        <v>183.3</v>
      </c>
      <c r="D113" s="29">
        <v>183.3</v>
      </c>
      <c r="E113" s="15">
        <f t="shared" si="4"/>
        <v>100</v>
      </c>
      <c r="F113" s="14">
        <f t="shared" si="5"/>
        <v>0</v>
      </c>
      <c r="G113" s="2"/>
      <c r="H113" s="2"/>
      <c r="I113" s="2"/>
      <c r="J113" s="2"/>
      <c r="K113" s="2"/>
      <c r="L113" s="2"/>
      <c r="M113" s="2"/>
      <c r="N113" s="2"/>
      <c r="O113" s="2"/>
      <c r="P113" s="2"/>
      <c r="Q113" s="2"/>
      <c r="R113" s="2"/>
      <c r="S113" s="2"/>
      <c r="T113" s="2"/>
      <c r="U113" s="2"/>
      <c r="V113" s="2"/>
      <c r="W113" s="2"/>
    </row>
    <row r="114" spans="1:23" s="1" customFormat="1" ht="25.5" x14ac:dyDescent="0.35">
      <c r="A114" s="16" t="s">
        <v>41</v>
      </c>
      <c r="B114" s="31">
        <v>14496.06</v>
      </c>
      <c r="C114" s="31">
        <v>3637.6</v>
      </c>
      <c r="D114" s="31">
        <v>3637.6</v>
      </c>
      <c r="E114" s="15">
        <f t="shared" si="4"/>
        <v>100</v>
      </c>
      <c r="F114" s="14">
        <f t="shared" si="5"/>
        <v>0</v>
      </c>
      <c r="G114" s="2"/>
      <c r="H114" s="2"/>
      <c r="I114" s="2"/>
      <c r="J114" s="2"/>
      <c r="K114" s="2"/>
      <c r="L114" s="2"/>
      <c r="M114" s="2"/>
      <c r="N114" s="2"/>
      <c r="O114" s="2"/>
      <c r="P114" s="2"/>
      <c r="Q114" s="2"/>
      <c r="R114" s="2"/>
      <c r="S114" s="2"/>
      <c r="T114" s="2"/>
      <c r="U114" s="2"/>
      <c r="V114" s="2"/>
      <c r="W114" s="2"/>
    </row>
    <row r="115" spans="1:23" ht="26.25" x14ac:dyDescent="0.2">
      <c r="A115" s="25" t="s">
        <v>42</v>
      </c>
      <c r="B115" s="26">
        <f>SUM(B102:B114)</f>
        <v>877834.83000000007</v>
      </c>
      <c r="C115" s="26">
        <f>SUM(C102:C114)</f>
        <v>267476.39999999991</v>
      </c>
      <c r="D115" s="26">
        <f>SUM(D102:D114)</f>
        <v>219414.1</v>
      </c>
      <c r="E115" s="15">
        <f t="shared" si="4"/>
        <v>82.031199761922963</v>
      </c>
      <c r="F115" s="14">
        <f t="shared" si="5"/>
        <v>-48062.299999999901</v>
      </c>
      <c r="G115" s="2"/>
      <c r="H115" s="2"/>
      <c r="I115" s="2"/>
      <c r="J115" s="2"/>
      <c r="K115" s="2"/>
      <c r="L115" s="2"/>
      <c r="M115" s="2"/>
      <c r="N115" s="2"/>
      <c r="O115" s="2"/>
      <c r="P115" s="2"/>
      <c r="Q115" s="2"/>
      <c r="R115" s="2"/>
      <c r="S115" s="2"/>
      <c r="T115" s="2"/>
      <c r="U115" s="2"/>
      <c r="V115" s="2"/>
      <c r="W115" s="2"/>
    </row>
    <row r="116" spans="1:23" ht="37.15" customHeight="1" x14ac:dyDescent="0.2">
      <c r="A116" s="32" t="s">
        <v>43</v>
      </c>
      <c r="B116" s="33">
        <f>SUM(B100-B115)</f>
        <v>-2807.7900000000373</v>
      </c>
      <c r="C116" s="20">
        <f>SUM(C100-C115)</f>
        <v>-30570.799999999872</v>
      </c>
      <c r="D116" s="20">
        <f>SUM(D100-D115)</f>
        <v>20808.600000000006</v>
      </c>
      <c r="E116" s="15">
        <f t="shared" si="4"/>
        <v>-68.06691352532512</v>
      </c>
      <c r="F116" s="14">
        <f t="shared" si="5"/>
        <v>51379.399999999878</v>
      </c>
      <c r="G116" s="2"/>
      <c r="H116" s="2"/>
      <c r="I116" s="2"/>
      <c r="J116" s="2"/>
      <c r="K116" s="2"/>
      <c r="L116" s="2"/>
      <c r="M116" s="2"/>
      <c r="N116" s="2"/>
      <c r="O116" s="2"/>
      <c r="P116" s="2"/>
      <c r="Q116" s="2"/>
      <c r="R116" s="2"/>
      <c r="S116" s="2"/>
      <c r="T116" s="2"/>
      <c r="U116" s="2"/>
      <c r="V116" s="2"/>
      <c r="W116" s="2"/>
    </row>
    <row r="117" spans="1:23" ht="39.6" customHeight="1" x14ac:dyDescent="0.2">
      <c r="A117" s="40" t="s">
        <v>50</v>
      </c>
      <c r="B117" s="40"/>
      <c r="C117" s="40"/>
      <c r="D117" s="40"/>
      <c r="E117" s="40"/>
      <c r="F117" s="40"/>
    </row>
    <row r="118" spans="1:23" ht="13.15" customHeight="1" x14ac:dyDescent="0.2">
      <c r="A118" s="5"/>
      <c r="B118" s="5"/>
      <c r="C118" s="5"/>
      <c r="D118" s="5"/>
      <c r="E118" s="5"/>
      <c r="F118" s="5"/>
    </row>
    <row r="119" spans="1:23" ht="13.15" customHeight="1" x14ac:dyDescent="0.2">
      <c r="A119" s="5"/>
      <c r="B119" s="5"/>
      <c r="C119" s="5"/>
      <c r="D119" s="5"/>
      <c r="E119" s="5"/>
      <c r="F119" s="5"/>
    </row>
    <row r="120" spans="1:23" ht="13.15" customHeight="1" x14ac:dyDescent="0.2">
      <c r="A120" s="5"/>
      <c r="B120" s="5"/>
      <c r="C120" s="5" t="s">
        <v>51</v>
      </c>
      <c r="D120" s="5" t="s">
        <v>51</v>
      </c>
      <c r="E120" s="5"/>
      <c r="F120" s="5"/>
    </row>
    <row r="121" spans="1:23" ht="23.25" x14ac:dyDescent="0.2">
      <c r="A121" s="5"/>
    </row>
  </sheetData>
  <autoFilter ref="A4:F117"/>
  <mergeCells count="2">
    <mergeCell ref="A1:F3"/>
    <mergeCell ref="A117:F117"/>
  </mergeCells>
  <phoneticPr fontId="1" type="noConversion"/>
  <pageMargins left="0.82677165354330717" right="0.12" top="0.15748031496062992" bottom="0" header="0.19" footer="0.25"/>
  <pageSetup scale="33" fitToHeight="4" orientation="portrait" horizontalDpi="300" verticalDpi="0" r:id="rId1"/>
  <headerFooter alignWithMargins="0"/>
  <rowBreaks count="2" manualBreakCount="2">
    <brk id="41" max="5" man="1"/>
    <brk id="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2022-02-22T09:22:25Z</cp:lastPrinted>
  <dcterms:created xsi:type="dcterms:W3CDTF">2010-11-24T10:07:58Z</dcterms:created>
  <dcterms:modified xsi:type="dcterms:W3CDTF">2022-04-15T11:29:40Z</dcterms:modified>
</cp:coreProperties>
</file>