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240" yWindow="120" windowWidth="14175" windowHeight="9045"/>
  </bookViews>
  <sheets>
    <sheet name="район" sheetId="1" r:id="rId1"/>
  </sheets>
  <definedNames>
    <definedName name="_xlnm._FilterDatabase" localSheetId="0" hidden="1">район!$A$4:$F$117</definedName>
    <definedName name="_xlnm.Print_Area" localSheetId="0">район!$A$1:$F$120</definedName>
  </definedNames>
  <calcPr calcId="145621"/>
</workbook>
</file>

<file path=xl/calcChain.xml><?xml version="1.0" encoding="utf-8"?>
<calcChain xmlns="http://schemas.openxmlformats.org/spreadsheetml/2006/main">
  <c r="D33" i="1" l="1"/>
  <c r="E17" i="1" l="1"/>
  <c r="E82" i="1" l="1"/>
  <c r="F82" i="1"/>
  <c r="E37" i="1"/>
  <c r="F37" i="1"/>
  <c r="E86" i="1"/>
  <c r="F86" i="1"/>
  <c r="E74" i="1"/>
  <c r="F74" i="1"/>
  <c r="E38" i="1"/>
  <c r="F38" i="1"/>
  <c r="B96" i="1"/>
  <c r="B99" i="1" s="1"/>
  <c r="B24" i="1"/>
  <c r="E87" i="1"/>
  <c r="F87" i="1"/>
  <c r="E51" i="1"/>
  <c r="F51" i="1"/>
  <c r="E50" i="1"/>
  <c r="F50" i="1"/>
  <c r="E49" i="1"/>
  <c r="F49" i="1"/>
  <c r="F67" i="1"/>
  <c r="E67" i="1"/>
  <c r="F48" i="1"/>
  <c r="E48" i="1"/>
  <c r="F7" i="1"/>
  <c r="F8" i="1"/>
  <c r="F10" i="1"/>
  <c r="F11" i="1"/>
  <c r="F12" i="1"/>
  <c r="F13" i="1"/>
  <c r="F14" i="1"/>
  <c r="F15" i="1"/>
  <c r="F16" i="1"/>
  <c r="F17" i="1"/>
  <c r="F18" i="1"/>
  <c r="F19" i="1"/>
  <c r="F20" i="1"/>
  <c r="F21" i="1"/>
  <c r="F22" i="1"/>
  <c r="F23" i="1"/>
  <c r="F25" i="1"/>
  <c r="F26" i="1"/>
  <c r="F27" i="1"/>
  <c r="F28" i="1"/>
  <c r="F30" i="1"/>
  <c r="F31" i="1"/>
  <c r="F32" i="1"/>
  <c r="F34" i="1"/>
  <c r="F35" i="1"/>
  <c r="F36" i="1"/>
  <c r="F39" i="1"/>
  <c r="F40" i="1"/>
  <c r="F41" i="1"/>
  <c r="F42" i="1"/>
  <c r="F43" i="1"/>
  <c r="F44" i="1"/>
  <c r="F45" i="1"/>
  <c r="F46" i="1"/>
  <c r="F47" i="1"/>
  <c r="F52" i="1"/>
  <c r="F53" i="1"/>
  <c r="F54" i="1"/>
  <c r="F55" i="1"/>
  <c r="F56" i="1"/>
  <c r="F57" i="1"/>
  <c r="F58" i="1"/>
  <c r="F59" i="1"/>
  <c r="F60" i="1"/>
  <c r="F61" i="1"/>
  <c r="F62" i="1"/>
  <c r="F63" i="1"/>
  <c r="F64" i="1"/>
  <c r="F65" i="1"/>
  <c r="F66" i="1"/>
  <c r="F68" i="1"/>
  <c r="F69" i="1"/>
  <c r="F70" i="1"/>
  <c r="F71" i="1"/>
  <c r="F72" i="1"/>
  <c r="F73" i="1"/>
  <c r="F75" i="1"/>
  <c r="F76" i="1"/>
  <c r="F77" i="1"/>
  <c r="F78" i="1"/>
  <c r="F79" i="1"/>
  <c r="F80" i="1"/>
  <c r="F81" i="1"/>
  <c r="F83" i="1"/>
  <c r="F84" i="1"/>
  <c r="F85" i="1"/>
  <c r="F88" i="1"/>
  <c r="F89" i="1"/>
  <c r="F90" i="1"/>
  <c r="F91" i="1"/>
  <c r="F92" i="1"/>
  <c r="F93" i="1"/>
  <c r="F94" i="1"/>
  <c r="F95" i="1"/>
  <c r="F97" i="1"/>
  <c r="F98" i="1"/>
  <c r="F101" i="1"/>
  <c r="F102" i="1"/>
  <c r="F103" i="1"/>
  <c r="F104" i="1"/>
  <c r="F105" i="1"/>
  <c r="F106" i="1"/>
  <c r="F107" i="1"/>
  <c r="F108" i="1"/>
  <c r="F109" i="1"/>
  <c r="F110" i="1"/>
  <c r="F111" i="1"/>
  <c r="F112" i="1"/>
  <c r="F113" i="1"/>
  <c r="F114" i="1"/>
  <c r="E7" i="1"/>
  <c r="E8" i="1"/>
  <c r="E10" i="1"/>
  <c r="E11" i="1"/>
  <c r="E12" i="1"/>
  <c r="E13" i="1"/>
  <c r="E14" i="1"/>
  <c r="E15" i="1"/>
  <c r="E16" i="1"/>
  <c r="E18" i="1"/>
  <c r="E19" i="1"/>
  <c r="E20" i="1"/>
  <c r="E21" i="1"/>
  <c r="E22" i="1"/>
  <c r="E23" i="1"/>
  <c r="E25" i="1"/>
  <c r="E26" i="1"/>
  <c r="E27" i="1"/>
  <c r="E28" i="1"/>
  <c r="E30" i="1"/>
  <c r="E31" i="1"/>
  <c r="E32" i="1"/>
  <c r="E34" i="1"/>
  <c r="E35" i="1"/>
  <c r="E36" i="1"/>
  <c r="E39" i="1"/>
  <c r="E40" i="1"/>
  <c r="E41" i="1"/>
  <c r="E42" i="1"/>
  <c r="E43" i="1"/>
  <c r="E44" i="1"/>
  <c r="E45" i="1"/>
  <c r="E46" i="1"/>
  <c r="E47" i="1"/>
  <c r="E52" i="1"/>
  <c r="E53" i="1"/>
  <c r="E54" i="1"/>
  <c r="E55" i="1"/>
  <c r="E56" i="1"/>
  <c r="E57" i="1"/>
  <c r="E58" i="1"/>
  <c r="E59" i="1"/>
  <c r="E60" i="1"/>
  <c r="E61" i="1"/>
  <c r="E62" i="1"/>
  <c r="E63" i="1"/>
  <c r="E64" i="1"/>
  <c r="E65" i="1"/>
  <c r="E66" i="1"/>
  <c r="E68" i="1"/>
  <c r="E69" i="1"/>
  <c r="E70" i="1"/>
  <c r="E71" i="1"/>
  <c r="E72" i="1"/>
  <c r="E73" i="1"/>
  <c r="E75" i="1"/>
  <c r="E76" i="1"/>
  <c r="E77" i="1"/>
  <c r="E78" i="1"/>
  <c r="E79" i="1"/>
  <c r="E80" i="1"/>
  <c r="E81" i="1"/>
  <c r="E83" i="1"/>
  <c r="E84" i="1"/>
  <c r="E85" i="1"/>
  <c r="E88" i="1"/>
  <c r="E89" i="1"/>
  <c r="E90" i="1"/>
  <c r="E91" i="1"/>
  <c r="E92" i="1"/>
  <c r="E93" i="1"/>
  <c r="E94" i="1"/>
  <c r="E95" i="1"/>
  <c r="E97" i="1"/>
  <c r="E98" i="1"/>
  <c r="E101" i="1"/>
  <c r="E102" i="1"/>
  <c r="E103" i="1"/>
  <c r="E104" i="1"/>
  <c r="E105" i="1"/>
  <c r="E106" i="1"/>
  <c r="E107" i="1"/>
  <c r="E108" i="1"/>
  <c r="E109" i="1"/>
  <c r="E110" i="1"/>
  <c r="E111" i="1"/>
  <c r="E112" i="1"/>
  <c r="E113" i="1"/>
  <c r="E114" i="1"/>
  <c r="C115" i="1"/>
  <c r="D115" i="1"/>
  <c r="C96" i="1"/>
  <c r="C99" i="1" s="1"/>
  <c r="C6" i="1"/>
  <c r="D6" i="1"/>
  <c r="C9" i="1"/>
  <c r="C24" i="1"/>
  <c r="D9" i="1"/>
  <c r="B9" i="1"/>
  <c r="D24" i="1"/>
  <c r="E24" i="1" s="1"/>
  <c r="B6" i="1"/>
  <c r="B29" i="1"/>
  <c r="D96" i="1"/>
  <c r="D99" i="1" s="1"/>
  <c r="B115" i="1"/>
  <c r="E29" i="1"/>
  <c r="F29" i="1"/>
  <c r="E6" i="1" l="1"/>
  <c r="F24" i="1"/>
  <c r="D100" i="1"/>
  <c r="E9" i="1"/>
  <c r="F9" i="1"/>
  <c r="F6" i="1"/>
  <c r="C33" i="1"/>
  <c r="C100" i="1" s="1"/>
  <c r="C116" i="1" s="1"/>
  <c r="B33" i="1"/>
  <c r="B100" i="1" s="1"/>
  <c r="B116" i="1" s="1"/>
  <c r="E96" i="1"/>
  <c r="F115" i="1"/>
  <c r="E115" i="1"/>
  <c r="F99" i="1"/>
  <c r="E99" i="1"/>
  <c r="F96" i="1"/>
  <c r="F33" i="1" l="1"/>
  <c r="E33" i="1"/>
  <c r="D116" i="1"/>
  <c r="E100" i="1"/>
  <c r="F100" i="1"/>
  <c r="F116" i="1" l="1"/>
  <c r="E116" i="1"/>
</calcChain>
</file>

<file path=xl/sharedStrings.xml><?xml version="1.0" encoding="utf-8"?>
<sst xmlns="http://schemas.openxmlformats.org/spreadsheetml/2006/main" count="122" uniqueCount="121">
  <si>
    <t xml:space="preserve">% исполнения </t>
  </si>
  <si>
    <t>ДОХОДЫ</t>
  </si>
  <si>
    <t>Налоги на  прибыль, доходы</t>
  </si>
  <si>
    <t>Налог на доходы физических лиц</t>
  </si>
  <si>
    <t>Налоги на совокупный доход</t>
  </si>
  <si>
    <t>Единый налог на вмененный доход для отдельных видов деятельности</t>
  </si>
  <si>
    <t>Единый сельскохозяйственный налог</t>
  </si>
  <si>
    <t>Налоги на имущество</t>
  </si>
  <si>
    <t>Налог на имущество физических лиц</t>
  </si>
  <si>
    <t>Земельный налог</t>
  </si>
  <si>
    <t>Государственная пошлина</t>
  </si>
  <si>
    <t>Задолженность и перерасчеты по отмененным налогам, сборам и иным обязательным платежам</t>
  </si>
  <si>
    <t>Налог на прибыль организаций, зачислявшийся до 1 января 2005 года в местные бюджеты</t>
  </si>
  <si>
    <t>Налог на имущество</t>
  </si>
  <si>
    <t>Налог с продаж</t>
  </si>
  <si>
    <t>Прочие местные налоги и сборы</t>
  </si>
  <si>
    <t>Доходы от использования имущества, находящегося в государственной и муниципальной собственности</t>
  </si>
  <si>
    <t>Платежи по использованию природными ресурсами</t>
  </si>
  <si>
    <t>Плата за негативное воздействие на окружающую среду</t>
  </si>
  <si>
    <t>Доходы от оказания платных услуг и компенсации затрат государства</t>
  </si>
  <si>
    <t>Прочие доходы бюджетов муниципальных районов от оказания платных услуг</t>
  </si>
  <si>
    <t>Штрафы, санкции, возмещение ущерба</t>
  </si>
  <si>
    <t>Прочие неналоговые доходы</t>
  </si>
  <si>
    <t>Невыясненные поступления, зачисляемые в местный бюджет</t>
  </si>
  <si>
    <t>Прочие неналоговые доходы бюджетов муниципальных районов</t>
  </si>
  <si>
    <t>Доходы от продажи материальных и нематериальных активов</t>
  </si>
  <si>
    <t xml:space="preserve">Итого собственных доходов </t>
  </si>
  <si>
    <t xml:space="preserve">Возврат остатков субсидий </t>
  </si>
  <si>
    <t>Итого безвозмездных поступлений от других бюджетов</t>
  </si>
  <si>
    <t>Прочие безвозмездные поступления</t>
  </si>
  <si>
    <t>ВСЕГО ДОХОДОВ</t>
  </si>
  <si>
    <t>РАСХОДЫ</t>
  </si>
  <si>
    <t>Общегосударственные вопросы</t>
  </si>
  <si>
    <t>Национальная оборона</t>
  </si>
  <si>
    <t>Национальная безопасность и правоохранительная деятельность</t>
  </si>
  <si>
    <t>Национальная экономика</t>
  </si>
  <si>
    <t>ЖКХ</t>
  </si>
  <si>
    <t>Охрана окружающей среды</t>
  </si>
  <si>
    <t>Образование</t>
  </si>
  <si>
    <t>Культура, кинематография и средства массовой информации</t>
  </si>
  <si>
    <t>Социальная политика</t>
  </si>
  <si>
    <t>Межбюджетные трансферты</t>
  </si>
  <si>
    <t>ВСЕГО РАСХОДОВ</t>
  </si>
  <si>
    <t>Дефицит</t>
  </si>
  <si>
    <t xml:space="preserve">Отклонение </t>
  </si>
  <si>
    <t xml:space="preserve">Здравоохранение </t>
  </si>
  <si>
    <t>Налог, взимаемый в связи с применением патентной системы налогообложения</t>
  </si>
  <si>
    <t xml:space="preserve">Итого безвозмездных поступлений </t>
  </si>
  <si>
    <t>Акцизы</t>
  </si>
  <si>
    <t>УСНО</t>
  </si>
  <si>
    <t>Начальник МУ "Управление финансов МО "Ульяновский район"                             Р.Э.Амерханова</t>
  </si>
  <si>
    <t xml:space="preserve">                                             </t>
  </si>
  <si>
    <t>Физическая культура и спорт</t>
  </si>
  <si>
    <t>Обслуживание мун. долга</t>
  </si>
  <si>
    <t xml:space="preserve"> </t>
  </si>
  <si>
    <r>
      <t xml:space="preserve">Субвенции на финансовое обеспечение расходных обязательств, связанных  с предоставлением мер  социальной поддержки молодым специалистам, поступившим на работу в муниципальные учреждения  муниципальных образований Ульяновской области, осуществляющие  в качестве основного (уставного) вида деятельности образовательную деятельность </t>
    </r>
    <r>
      <rPr>
        <b/>
        <sz val="20"/>
        <rFont val="Arial"/>
        <family val="2"/>
        <charset val="204"/>
      </rPr>
      <t>(0008, 0024,0072)</t>
    </r>
  </si>
  <si>
    <r>
      <t xml:space="preserve">Субвенции бюджетам муниципальных образований на осуществление государственных полномочий по составлению (изменению, дополнению) списков кандидатов в присяжные заседатели федеральных судов общей юрисдикции в РФ </t>
    </r>
    <r>
      <rPr>
        <b/>
        <sz val="20"/>
        <rFont val="Arial"/>
        <family val="2"/>
        <charset val="204"/>
      </rPr>
      <t>(0012)</t>
    </r>
  </si>
  <si>
    <r>
      <t>Дотации на выравнивание  бюджетной обеспеченности муниципальных районов из областного фонда финансовой поддержки муниципальных районов</t>
    </r>
    <r>
      <rPr>
        <b/>
        <sz val="20"/>
        <rFont val="Arial"/>
        <family val="2"/>
        <charset val="204"/>
      </rPr>
      <t>(0014)</t>
    </r>
  </si>
  <si>
    <r>
      <t>Иные межбюджетные трансферты на классное руководство</t>
    </r>
    <r>
      <rPr>
        <b/>
        <sz val="20"/>
        <rFont val="Arial"/>
        <family val="2"/>
        <charset val="204"/>
      </rPr>
      <t>(0016)</t>
    </r>
  </si>
  <si>
    <r>
      <t xml:space="preserve">Межбюджетные трансферты, передаваемые бюджетам муниципальных районов на осуществление части полномочий по решению вопросов местного значения в соответствии с заключенными соглашениями </t>
    </r>
    <r>
      <rPr>
        <b/>
        <sz val="20"/>
        <rFont val="Arial"/>
        <family val="2"/>
        <charset val="204"/>
      </rPr>
      <t>(0018)</t>
    </r>
  </si>
  <si>
    <r>
      <t xml:space="preserve">В счёт межбюджетных трансфертов, передаваемых от МО "Большеключищенское сельское поселение" бюджету району </t>
    </r>
    <r>
      <rPr>
        <b/>
        <sz val="20"/>
        <rFont val="Arial"/>
        <family val="2"/>
        <charset val="204"/>
      </rPr>
      <t>(0019)</t>
    </r>
  </si>
  <si>
    <r>
      <t xml:space="preserve">В счёт межбюджетных трансфертов, передаваемых от МО "Тимирязевское сельское поселение" бюджету району </t>
    </r>
    <r>
      <rPr>
        <b/>
        <sz val="20"/>
        <rFont val="Arial"/>
        <family val="2"/>
        <charset val="204"/>
      </rPr>
      <t>(0020</t>
    </r>
    <r>
      <rPr>
        <sz val="20"/>
        <rFont val="Arial"/>
        <family val="2"/>
        <charset val="204"/>
      </rPr>
      <t>)</t>
    </r>
  </si>
  <si>
    <r>
      <t xml:space="preserve">В счёт межбюджетных трансфертов, передаваемых от МО "Зеленорощинское сельское поселение" бюджету району </t>
    </r>
    <r>
      <rPr>
        <b/>
        <sz val="20"/>
        <rFont val="Arial"/>
        <family val="2"/>
        <charset val="204"/>
      </rPr>
      <t>(0021)</t>
    </r>
  </si>
  <si>
    <r>
      <t xml:space="preserve">В счёт межбюджетных трансфертов, передаваемых от МО "Тетюшское сельское поселение" бюджету району </t>
    </r>
    <r>
      <rPr>
        <b/>
        <sz val="20"/>
        <rFont val="Arial"/>
        <family val="2"/>
        <charset val="204"/>
      </rPr>
      <t>(0022)</t>
    </r>
  </si>
  <si>
    <r>
      <t xml:space="preserve">В счёт межбюджетных трансфертов, передаваемых от МО "Ундоровское сельское поселение" бюджету району </t>
    </r>
    <r>
      <rPr>
        <b/>
        <sz val="20"/>
        <rFont val="Arial"/>
        <family val="2"/>
        <charset val="204"/>
      </rPr>
      <t>(0023)</t>
    </r>
  </si>
  <si>
    <r>
      <t xml:space="preserve">Субвенции на ежемесячную доплату за учёную степень пед. работникам, работающим в общеобразовательных учреждениях, находящихся на территории Ульяновской области, занимающим штатные должности </t>
    </r>
    <r>
      <rPr>
        <b/>
        <sz val="20"/>
        <rFont val="Arial"/>
        <family val="2"/>
        <charset val="204"/>
      </rPr>
      <t>(0025)</t>
    </r>
  </si>
  <si>
    <r>
      <t xml:space="preserve">Субвенции на организацию и осуществление деятельности по опеке и попечительству в отношении несовершеннолетних </t>
    </r>
    <r>
      <rPr>
        <b/>
        <sz val="20"/>
        <rFont val="Arial"/>
        <family val="2"/>
        <charset val="204"/>
      </rPr>
      <t>(0026)</t>
    </r>
  </si>
  <si>
    <r>
      <t xml:space="preserve">Дотации бюджетам городских округов и муниципальных районов Ульяновской области в целях стимулирования муниципальных управленческих команд </t>
    </r>
    <r>
      <rPr>
        <b/>
        <sz val="20"/>
        <rFont val="Arial"/>
        <family val="2"/>
        <charset val="204"/>
      </rPr>
      <t>(0027)</t>
    </r>
  </si>
  <si>
    <r>
      <t>Субвенции на обеспечение отдыха детей, обучающихся в общеобразовательных учреждениях за исключением детей -сирот и детей, оставшихся без попечения родителей, находящихся в образовательных организациях для детей-сирот и детей, находящихся в трудной жизненной ситуации , в детских оздоровительных лагерях с дневным пребыванием</t>
    </r>
    <r>
      <rPr>
        <b/>
        <sz val="20"/>
        <rFont val="Arial"/>
        <family val="2"/>
        <charset val="204"/>
      </rPr>
      <t>(0042)</t>
    </r>
  </si>
  <si>
    <r>
      <t xml:space="preserve">Субвенции бюджетам муниципальных районов и городских округов Ульяновской области на осуществление переданного органам местного самоуправления государственного полномочия по определению перечня должностных лиц органов местного самоуправления, уполномоченных составлять протоколы об отдельных административных правонарушениях, предусмотренных Кодексом Ульяновской области об административных правонарушениях </t>
    </r>
    <r>
      <rPr>
        <b/>
        <sz val="20"/>
        <rFont val="Arial"/>
        <family val="2"/>
        <charset val="204"/>
      </rPr>
      <t>(0047)</t>
    </r>
  </si>
  <si>
    <r>
      <t xml:space="preserve">Субсидии на финансовое обеспечение мероприятий по переселению граждан из аварийного жилищного фонда (областные средства) </t>
    </r>
    <r>
      <rPr>
        <b/>
        <sz val="20"/>
        <rFont val="Arial"/>
        <family val="2"/>
        <charset val="204"/>
      </rPr>
      <t>(0055, 0056)</t>
    </r>
  </si>
  <si>
    <r>
      <t xml:space="preserve">Субсидии на финансирование расходных обязательств, связанных с выполнением работ по подготовке декларации безопастности гидротехнических сооружений, расположенных на территории МО "Ульяновский район" </t>
    </r>
    <r>
      <rPr>
        <b/>
        <sz val="20"/>
        <rFont val="Arial"/>
        <family val="2"/>
        <charset val="204"/>
      </rPr>
      <t>(0060)</t>
    </r>
  </si>
  <si>
    <r>
      <t xml:space="preserve">Субсидии на реализацию мероприятий по переселению граждан из аварийного жилищного фонда (средства Фонда содействия реформированию ЖКХ) </t>
    </r>
    <r>
      <rPr>
        <b/>
        <sz val="20"/>
        <rFont val="Arial"/>
        <family val="2"/>
        <charset val="204"/>
      </rPr>
      <t>(0061)</t>
    </r>
  </si>
  <si>
    <r>
      <t xml:space="preserve">Субсидии в целях софинансирования расходных обязательств, связанных с оборудованием контейнерных площадок (в том числе для раздельного сбора твердых коммунальных отходов) </t>
    </r>
    <r>
      <rPr>
        <b/>
        <sz val="20"/>
        <rFont val="Arial"/>
        <family val="2"/>
        <charset val="204"/>
      </rPr>
      <t>(0062)</t>
    </r>
  </si>
  <si>
    <r>
      <t xml:space="preserve">Субсидии на приобретение жилья отдельным категориям граждан, постоянно проживающим на территории Ульяновской области  </t>
    </r>
    <r>
      <rPr>
        <b/>
        <sz val="20"/>
        <rFont val="Arial"/>
        <family val="2"/>
        <charset val="204"/>
      </rPr>
      <t>(0063)</t>
    </r>
  </si>
  <si>
    <r>
      <t xml:space="preserve">Субвенции на финансовое обеспечение повышения квалификации или профессиональной переподготовки педагогических работников муниципальных образовательных учреждений </t>
    </r>
    <r>
      <rPr>
        <b/>
        <sz val="20"/>
        <rFont val="Arial"/>
        <family val="2"/>
        <charset val="204"/>
      </rPr>
      <t>(0066)</t>
    </r>
  </si>
  <si>
    <r>
      <t xml:space="preserve">Субвенции на осуществление переданных органами местного самоуправления государственного полномочия Ульяновской области по установлению нормативов потребления населением твердого топлива </t>
    </r>
    <r>
      <rPr>
        <b/>
        <sz val="20"/>
        <rFont val="Arial"/>
        <family val="2"/>
        <charset val="204"/>
      </rPr>
      <t>(0070)</t>
    </r>
  </si>
  <si>
    <r>
      <t>Субвенции по предоставлению мер социальной поддержки молодым специалистам, поступившим на работу в муниципальные учреждения муниципальных образований Ульяновской области,осуществляющие в качестве основного (установного) вида деятельности деятельность в сферах культуры и архирвного дела</t>
    </r>
    <r>
      <rPr>
        <b/>
        <sz val="20"/>
        <rFont val="Arial"/>
        <family val="2"/>
        <charset val="204"/>
      </rPr>
      <t>(0071)</t>
    </r>
  </si>
  <si>
    <r>
      <t xml:space="preserve">Субвенции на финансовое обеспечение расходных обязательств, связанных  с с проведением на территории Ульяновской области публичных мероприятий </t>
    </r>
    <r>
      <rPr>
        <b/>
        <sz val="20"/>
        <rFont val="Arial"/>
        <family val="2"/>
        <charset val="204"/>
      </rPr>
      <t>(0089)</t>
    </r>
  </si>
  <si>
    <r>
      <t xml:space="preserve">Субвенции на проведение Всероссийской переписи населения </t>
    </r>
    <r>
      <rPr>
        <b/>
        <sz val="20"/>
        <rFont val="Arial"/>
        <family val="2"/>
        <charset val="204"/>
      </rPr>
      <t>(0153)</t>
    </r>
  </si>
  <si>
    <r>
      <t xml:space="preserve">Субсидии на организацию бесплатного горячего питания обучающихся , получающих начальное общее образование в государственных и муниципальных образовательных организациях </t>
    </r>
    <r>
      <rPr>
        <b/>
        <sz val="20"/>
        <rFont val="Arial"/>
        <family val="2"/>
        <charset val="204"/>
      </rPr>
      <t>(1002)</t>
    </r>
  </si>
  <si>
    <r>
      <t xml:space="preserve">Субвенции бюджетам муниципальных районов и городских округов Ульяновской области на осуществление переданных органам местного самоуправления государственных полномочий Ульяновской области по предоставлению бесплатно специальных учебников и учебных пособий, иной учебной литературы, а также услуг сурдопереводчиков и тифлосурдопереводчиков при получении обучающимися с ограниченными возможностями здоровья образования в муниципальных образовательных организациях на 2014 год </t>
    </r>
    <r>
      <rPr>
        <b/>
        <sz val="20"/>
        <rFont val="Arial"/>
        <family val="2"/>
        <charset val="204"/>
      </rPr>
      <t>(1101)</t>
    </r>
  </si>
  <si>
    <r>
      <t xml:space="preserve">Субвенции бюджетам муниципальных образований на выплату пособий на содержание детей, оставшихся без попечения родителей, находящихся под опекой (попечительством), оплата труда приемных родителей, граждан </t>
    </r>
    <r>
      <rPr>
        <b/>
        <sz val="20"/>
        <rFont val="Arial"/>
        <family val="2"/>
        <charset val="204"/>
      </rPr>
      <t>(1104, 1111, 1160)</t>
    </r>
  </si>
  <si>
    <r>
      <t xml:space="preserve">Субвенции бюджетам муниципальных образований по организации деятельности комиссии по делам несовершеннолетних </t>
    </r>
    <r>
      <rPr>
        <b/>
        <sz val="20"/>
        <rFont val="Arial"/>
        <family val="2"/>
        <charset val="204"/>
      </rPr>
      <t>(1105)</t>
    </r>
  </si>
  <si>
    <r>
      <t xml:space="preserve"> Субвенции бюджетам муниципальных образований на реализацию полномочий по расчёту и предоставлению дотаций поселениям </t>
    </r>
    <r>
      <rPr>
        <b/>
        <sz val="20"/>
        <rFont val="Arial"/>
        <family val="2"/>
        <charset val="204"/>
      </rPr>
      <t>(1108)</t>
    </r>
  </si>
  <si>
    <r>
      <t xml:space="preserve">Субвенции на выполнение гос. полномочий по хранению, комплектованию, и использованию архивных документов, относящихся к гос. собственности Ульяновской области </t>
    </r>
    <r>
      <rPr>
        <b/>
        <sz val="20"/>
        <rFont val="Arial"/>
        <family val="2"/>
        <charset val="204"/>
      </rPr>
      <t>(1112)</t>
    </r>
  </si>
  <si>
    <r>
      <t xml:space="preserve">Субвенции по выплате родителям детей, на возмещение родительской платы в детских дошкольных учреждениях </t>
    </r>
    <r>
      <rPr>
        <b/>
        <sz val="20"/>
        <rFont val="Arial"/>
        <family val="2"/>
        <charset val="204"/>
      </rPr>
      <t>(1115)</t>
    </r>
  </si>
  <si>
    <r>
      <t>Субвенции на обеспечение проезда детей – сирот</t>
    </r>
    <r>
      <rPr>
        <b/>
        <sz val="20"/>
        <rFont val="Arial"/>
        <family val="2"/>
        <charset val="204"/>
      </rPr>
      <t xml:space="preserve"> (1137)</t>
    </r>
  </si>
  <si>
    <r>
      <t xml:space="preserve">Субвенции на осуществление переданных органам местного самоуправления государственных полномочий в сфере организации отлова безнадзорных домашних животных </t>
    </r>
    <r>
      <rPr>
        <b/>
        <sz val="20"/>
        <rFont val="Arial"/>
        <family val="2"/>
        <charset val="204"/>
      </rPr>
      <t>(1152)</t>
    </r>
  </si>
  <si>
    <r>
      <t>Субсидии на ремонт и содержание автомобильных дорог  общего пользования местного значения по ГП Ульяновской области "Развитие транспортной системы  Ульяновской области"  на 2014-2019 годы в 2015-2017 годах (</t>
    </r>
    <r>
      <rPr>
        <b/>
        <sz val="20"/>
        <rFont val="Arial"/>
        <family val="2"/>
        <charset val="204"/>
      </rPr>
      <t>1154)</t>
    </r>
  </si>
  <si>
    <r>
      <t xml:space="preserve">Субсидии на реализацию Закона Ульяновской области "Об организации оздоровления работникам бюджетной сферы на территории Ульяновской области" </t>
    </r>
    <r>
      <rPr>
        <b/>
        <sz val="20"/>
        <rFont val="Arial"/>
        <family val="2"/>
        <charset val="204"/>
      </rPr>
      <t>(1157)</t>
    </r>
  </si>
  <si>
    <r>
      <t>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r>
    <r>
      <rPr>
        <b/>
        <sz val="20"/>
        <rFont val="Arial"/>
        <family val="2"/>
        <charset val="204"/>
      </rPr>
      <t>(1161)</t>
    </r>
  </si>
  <si>
    <r>
      <t>Субвенции на осуществление обучающимся 10-х (11-х) и 11-х (12-х) классов муниципальных общеобразовательных организаций ежемесячных денежных выплат</t>
    </r>
    <r>
      <rPr>
        <b/>
        <sz val="20"/>
        <rFont val="Arial"/>
        <family val="2"/>
        <charset val="204"/>
      </rPr>
      <t>(1162)</t>
    </r>
  </si>
  <si>
    <r>
      <t xml:space="preserve">Субсидии на осуществление ремонта,ликвидацию аварийной ситуации в зданиях муниципальных общеоразовательных организаций, приобретение оборудования, в том числе обеспечивающего антитеррористическую защищенность указанных организаций в рамках гос. программы" Развитие и модернизация образования в Ульяновской области" </t>
    </r>
    <r>
      <rPr>
        <b/>
        <sz val="20"/>
        <rFont val="Arial"/>
        <family val="2"/>
        <charset val="204"/>
      </rPr>
      <t>(1169)</t>
    </r>
  </si>
  <si>
    <r>
      <t xml:space="preserve">Субвенции на обеспечение государственных гарантий реализации прав граждан на получение общедоступного и бесплатного дошкольного, начального общего, основного общего, среднего общего образования, а также обеспечение дополнитльного образования в муниципальных образовательных организациях </t>
    </r>
    <r>
      <rPr>
        <b/>
        <sz val="20"/>
        <rFont val="Arial"/>
        <family val="2"/>
        <charset val="204"/>
      </rPr>
      <t xml:space="preserve">(1170, </t>
    </r>
    <r>
      <rPr>
        <sz val="20"/>
        <rFont val="Arial"/>
        <family val="2"/>
        <charset val="204"/>
      </rPr>
      <t>сады -</t>
    </r>
    <r>
      <rPr>
        <b/>
        <sz val="20"/>
        <rFont val="Arial"/>
        <family val="2"/>
        <charset val="204"/>
      </rPr>
      <t>1171)</t>
    </r>
  </si>
  <si>
    <r>
      <t xml:space="preserve">Субсидии, за исключением субсидий на софинансирование капитальных вложений в объекты государственной (Муниципальной) собственности </t>
    </r>
    <r>
      <rPr>
        <b/>
        <sz val="20"/>
        <rFont val="Arial"/>
        <family val="2"/>
        <charset val="204"/>
      </rPr>
      <t>(1179)</t>
    </r>
  </si>
  <si>
    <r>
      <t xml:space="preserve">Субсидии на обеспечение развития и укрепления материально-технической базы муниципальных домов культуры, поддержку  творческой деятельности муниципальных театоров в городах с численностью до 300 тысяч человек </t>
    </r>
    <r>
      <rPr>
        <b/>
        <sz val="20"/>
        <rFont val="Arial"/>
        <family val="2"/>
        <charset val="204"/>
      </rPr>
      <t>(1186)</t>
    </r>
  </si>
  <si>
    <r>
      <t xml:space="preserve">Субсидии на строительство, реконструкцию, ремонт объектов водоснабжения и водоотведения, подготовку проектной документации, включая погашение кредиторской задолженности </t>
    </r>
    <r>
      <rPr>
        <b/>
        <sz val="20"/>
        <rFont val="Arial"/>
        <family val="2"/>
        <charset val="204"/>
      </rPr>
      <t>(1188)</t>
    </r>
  </si>
  <si>
    <r>
      <t xml:space="preserve">Субсидии на реализацию мероприятий по содействию создания в субъектах Российской Федерации новых мест в общеобразовательных организациях </t>
    </r>
    <r>
      <rPr>
        <b/>
        <sz val="20"/>
        <rFont val="Arial"/>
        <family val="2"/>
        <charset val="204"/>
      </rPr>
      <t>(1189)</t>
    </r>
  </si>
  <si>
    <r>
      <t xml:space="preserve">Субсидии бюджетам муниципальных районов Ульяновской области в целях софинансирования расходных обязательств в связи с организацией регулярных перевозок пассажиров и багажа автомобильным транспортом по регулируемым тарифам по муниципальным маршрутам </t>
    </r>
    <r>
      <rPr>
        <b/>
        <sz val="20"/>
        <rFont val="Arial"/>
        <family val="2"/>
        <charset val="204"/>
      </rPr>
      <t>(1193)</t>
    </r>
  </si>
  <si>
    <r>
      <t>Субсидии на софинансирование оснащения муниципальных общеобразовательных организаций оборудованием, обеспечивающим антитеррористическую безопасность.</t>
    </r>
    <r>
      <rPr>
        <b/>
        <sz val="20"/>
        <rFont val="Arial"/>
        <family val="2"/>
        <charset val="204"/>
      </rPr>
      <t>(1194)</t>
    </r>
  </si>
  <si>
    <r>
      <t xml:space="preserve">Субсидии на государственную поддержку лучших работников мунициальных учреждений культуры,находящихся на территории сельских поселений </t>
    </r>
    <r>
      <rPr>
        <b/>
        <sz val="20"/>
        <rFont val="Arial"/>
        <family val="2"/>
        <charset val="204"/>
      </rPr>
      <t>(1196)</t>
    </r>
  </si>
  <si>
    <r>
      <t xml:space="preserve">Субсидии на реализацию мероприятий по обеспечению жильем молодых семей </t>
    </r>
    <r>
      <rPr>
        <b/>
        <sz val="20"/>
        <rFont val="Arial"/>
        <family val="2"/>
        <charset val="204"/>
      </rPr>
      <t>(1197)</t>
    </r>
  </si>
  <si>
    <r>
      <t xml:space="preserve">Субвенции на компенсацию родителям обучающихся в форме семейного образования </t>
    </r>
    <r>
      <rPr>
        <b/>
        <sz val="20"/>
        <rFont val="Arial"/>
        <family val="2"/>
        <charset val="204"/>
      </rPr>
      <t>(1198)</t>
    </r>
  </si>
  <si>
    <r>
      <t xml:space="preserve">Иные дотации бюджетам муниципальных районов и городских округов Ульяновской области в целях поощрения муниципальных управленческих команд за достижение наилучших показателей социально-экономического развития </t>
    </r>
    <r>
      <rPr>
        <b/>
        <sz val="20"/>
        <rFont val="Arial"/>
        <family val="2"/>
        <charset val="204"/>
      </rPr>
      <t>(0028)</t>
    </r>
  </si>
  <si>
    <r>
      <t xml:space="preserve">Субсидии на софинансирование расходных обязательств муниципальных образований Ульяновской области по строительству и реконструкции объектов спорта </t>
    </r>
    <r>
      <rPr>
        <b/>
        <sz val="20"/>
        <rFont val="Arial"/>
        <family val="2"/>
        <charset val="204"/>
      </rPr>
      <t>(1183)</t>
    </r>
  </si>
  <si>
    <r>
      <t>Субсидии на реализацию мероприятий по улучшению жилищных условий граждан Российской Федерации, проживающих в сельской местности, по улучшению жилищных условий по федеральной целевой программе "Устойчивое развитие сельских территорий на 2014-2017 годы и на период до 2020года" (обл. средства)</t>
    </r>
    <r>
      <rPr>
        <b/>
        <sz val="20"/>
        <rFont val="Arial"/>
        <family val="2"/>
        <charset val="204"/>
      </rPr>
      <t>(1151)</t>
    </r>
  </si>
  <si>
    <r>
      <t xml:space="preserve">Дотации бюджетам МР и ГО Ульяновской области на поддержку мер по обеспечению сбалансированности местных бюджетов </t>
    </r>
    <r>
      <rPr>
        <b/>
        <sz val="20"/>
        <rFont val="Arial"/>
        <family val="2"/>
        <charset val="204"/>
      </rPr>
      <t>(0079)</t>
    </r>
  </si>
  <si>
    <r>
      <t xml:space="preserve">Дотации бюджетам муниципальных районов и городских округов Ульяновской области, обеспечивших увеличение объема налоговых доходов областного бюджета Ульяновской области от уплаты налога на профессиональный доход </t>
    </r>
    <r>
      <rPr>
        <b/>
        <sz val="20"/>
        <rFont val="Arial"/>
        <family val="2"/>
        <charset val="204"/>
      </rPr>
      <t>(0029)</t>
    </r>
  </si>
  <si>
    <r>
      <t xml:space="preserve">Субсидии на подготовку ПСД и разработку экологического аудита для восстановления водных объектов </t>
    </r>
    <r>
      <rPr>
        <b/>
        <sz val="20"/>
        <rFont val="Arial"/>
        <family val="2"/>
        <charset val="204"/>
      </rPr>
      <t>(0064)</t>
    </r>
  </si>
  <si>
    <r>
      <t xml:space="preserve">Прочие дотации на возмещение недополученных доходов местных бюджетов </t>
    </r>
    <r>
      <rPr>
        <b/>
        <sz val="20"/>
        <rFont val="Arial"/>
        <family val="2"/>
        <charset val="204"/>
      </rPr>
      <t>(0030)</t>
    </r>
  </si>
  <si>
    <r>
      <t xml:space="preserve">Субсидии на модернизацию сетей наружного освещения </t>
    </r>
    <r>
      <rPr>
        <b/>
        <sz val="20"/>
        <rFont val="Arial"/>
        <family val="2"/>
        <charset val="204"/>
      </rPr>
      <t>(1181)</t>
    </r>
  </si>
  <si>
    <r>
      <t xml:space="preserve">Субсидии на комплектование книжных фондов </t>
    </r>
    <r>
      <rPr>
        <b/>
        <sz val="20"/>
        <rFont val="Arial"/>
        <family val="2"/>
        <charset val="204"/>
      </rPr>
      <t>(0015)</t>
    </r>
  </si>
  <si>
    <r>
      <t xml:space="preserve">Субсидии на организацию системы мобильного библиотечного обслуживания населенных пунктов Ульяновской области </t>
    </r>
    <r>
      <rPr>
        <b/>
        <sz val="20"/>
        <rFont val="Arial"/>
        <family val="2"/>
        <charset val="204"/>
      </rPr>
      <t>(0065,0067)</t>
    </r>
  </si>
  <si>
    <r>
      <t xml:space="preserve">Субсидии в целях софинансирования расходов на выплату заработной платы с начислениями и оплату коммунальных услуг </t>
    </r>
    <r>
      <rPr>
        <b/>
        <sz val="20"/>
        <rFont val="Arial"/>
        <family val="2"/>
        <charset val="204"/>
      </rPr>
      <t>(1133)</t>
    </r>
  </si>
  <si>
    <t>Уточненный план на 2022 г. (тыс. руб.)</t>
  </si>
  <si>
    <r>
      <t xml:space="preserve">Субсидии на реализацию мероприятий по благоустройству родников в рамках ГП Ульяновской обалсти "Охрана окружающей стеды и сосстановление природных ресурсов Ульяновской области" </t>
    </r>
    <r>
      <rPr>
        <b/>
        <sz val="20"/>
        <rFont val="Arial"/>
        <family val="2"/>
        <charset val="204"/>
      </rPr>
      <t>(1180)</t>
    </r>
  </si>
  <si>
    <r>
      <t xml:space="preserve">Иные межбюджетные трансферты на приобретение автомобиля для выезда в семьи с детьми </t>
    </r>
    <r>
      <rPr>
        <b/>
        <sz val="20"/>
        <rFont val="Arial"/>
        <family val="2"/>
        <charset val="204"/>
      </rPr>
      <t>(1167)</t>
    </r>
  </si>
  <si>
    <t xml:space="preserve">Исполнение районного бюджета МО «Ульяновский район» за январь-март 2022 года </t>
  </si>
  <si>
    <t>План за январь-март 2022 г. (тыс. руб.)</t>
  </si>
  <si>
    <t>Исполнено за январь-март 2022 г. (тыс. руб.)</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</si>
</sst>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0"/>
      <name val="Arial"/>
    </font>
    <font>
      <sz val="8"/>
      <name val="Arial"/>
      <family val="2"/>
      <charset val="204"/>
    </font>
    <font>
      <sz val="22"/>
      <name val="Times New Roman"/>
      <family val="1"/>
      <charset val="204"/>
    </font>
    <font>
      <sz val="18"/>
      <name val="Arial"/>
      <family val="2"/>
      <charset val="204"/>
    </font>
    <font>
      <b/>
      <sz val="24"/>
      <name val="Arial"/>
      <family val="2"/>
      <charset val="204"/>
    </font>
    <font>
      <sz val="22"/>
      <name val="Arial"/>
      <family val="2"/>
      <charset val="204"/>
    </font>
    <font>
      <b/>
      <sz val="20"/>
      <name val="Arial"/>
      <family val="2"/>
      <charset val="204"/>
    </font>
    <font>
      <b/>
      <sz val="20"/>
      <name val="Times New Roman"/>
      <family val="1"/>
      <charset val="204"/>
    </font>
    <font>
      <sz val="20"/>
      <name val="Arial"/>
      <family val="2"/>
      <charset val="204"/>
    </font>
    <font>
      <sz val="20"/>
      <name val="Times New Roman"/>
      <family val="1"/>
      <charset val="204"/>
    </font>
    <font>
      <sz val="20"/>
      <name val="Arial Cyr"/>
      <charset val="204"/>
    </font>
    <font>
      <sz val="20"/>
      <color indexed="8"/>
      <name val="Times New Roman"/>
      <family val="1"/>
      <charset val="204"/>
    </font>
    <font>
      <sz val="20"/>
      <color indexed="8"/>
      <name val="Times New Roman"/>
      <family val="1"/>
      <charset val="204"/>
    </font>
  </fonts>
  <fills count="5">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1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41">
    <xf numFmtId="0" fontId="0" fillId="0" borderId="0" xfId="0"/>
    <xf numFmtId="0" fontId="0" fillId="2" borderId="0" xfId="0" applyFill="1"/>
    <xf numFmtId="0" fontId="0" fillId="0" borderId="0" xfId="0" applyFill="1"/>
    <xf numFmtId="164" fontId="0" fillId="0" borderId="0" xfId="0" applyNumberFormat="1"/>
    <xf numFmtId="0" fontId="5" fillId="0" borderId="0" xfId="0" applyFont="1" applyFill="1"/>
    <xf numFmtId="0" fontId="3" fillId="0" borderId="0" xfId="0" applyFont="1" applyBorder="1" applyAlignment="1">
      <alignment horizontal="center" vertical="center" wrapText="1"/>
    </xf>
    <xf numFmtId="0" fontId="0" fillId="0" borderId="0" xfId="0" applyFill="1" applyBorder="1"/>
    <xf numFmtId="0" fontId="2" fillId="0" borderId="0" xfId="0" applyFont="1" applyFill="1" applyBorder="1" applyAlignment="1">
      <alignment horizontal="right" vertical="top" wrapText="1"/>
    </xf>
    <xf numFmtId="0" fontId="6" fillId="0" borderId="1" xfId="0" applyFont="1" applyBorder="1" applyAlignment="1">
      <alignment horizontal="center" vertical="top" wrapText="1"/>
    </xf>
    <xf numFmtId="164" fontId="6" fillId="0" borderId="1" xfId="0" applyNumberFormat="1" applyFont="1" applyBorder="1" applyAlignment="1">
      <alignment horizontal="center" vertical="top" wrapText="1"/>
    </xf>
    <xf numFmtId="0" fontId="7" fillId="0" borderId="1" xfId="0" applyFont="1" applyBorder="1" applyAlignment="1">
      <alignment horizontal="center" vertical="top" wrapText="1"/>
    </xf>
    <xf numFmtId="164" fontId="7" fillId="0" borderId="1" xfId="0" applyNumberFormat="1" applyFont="1" applyBorder="1" applyAlignment="1">
      <alignment horizontal="center" vertical="top" wrapText="1"/>
    </xf>
    <xf numFmtId="0" fontId="7" fillId="0" borderId="1" xfId="0" applyFont="1" applyBorder="1" applyAlignment="1">
      <alignment horizontal="right" vertical="top" wrapText="1"/>
    </xf>
    <xf numFmtId="0" fontId="6" fillId="3" borderId="1" xfId="0" applyFont="1" applyFill="1" applyBorder="1" applyAlignment="1">
      <alignment vertical="top" wrapText="1"/>
    </xf>
    <xf numFmtId="0" fontId="7" fillId="3" borderId="1" xfId="0" applyFont="1" applyFill="1" applyBorder="1" applyAlignment="1">
      <alignment horizontal="right" vertical="top" wrapText="1"/>
    </xf>
    <xf numFmtId="164" fontId="7" fillId="3" borderId="1" xfId="0" applyNumberFormat="1" applyFont="1" applyFill="1" applyBorder="1" applyAlignment="1">
      <alignment horizontal="right" vertical="top" wrapText="1"/>
    </xf>
    <xf numFmtId="0" fontId="8" fillId="0" borderId="1" xfId="0" applyFont="1" applyFill="1" applyBorder="1" applyAlignment="1">
      <alignment vertical="top" wrapText="1"/>
    </xf>
    <xf numFmtId="0" fontId="9" fillId="0" borderId="1" xfId="0" applyFont="1" applyFill="1" applyBorder="1" applyAlignment="1">
      <alignment horizontal="right" vertical="top" wrapText="1"/>
    </xf>
    <xf numFmtId="0" fontId="6" fillId="0" borderId="1" xfId="0" applyFont="1" applyFill="1" applyBorder="1" applyAlignment="1">
      <alignment vertical="top" wrapText="1"/>
    </xf>
    <xf numFmtId="0" fontId="7" fillId="0" borderId="1" xfId="0" applyFont="1" applyFill="1" applyBorder="1" applyAlignment="1">
      <alignment horizontal="right" vertical="top" wrapText="1"/>
    </xf>
    <xf numFmtId="164" fontId="9" fillId="0" borderId="1" xfId="0" applyNumberFormat="1" applyFont="1" applyFill="1" applyBorder="1" applyAlignment="1">
      <alignment horizontal="right" vertical="top" wrapText="1"/>
    </xf>
    <xf numFmtId="164" fontId="7" fillId="0" borderId="1" xfId="0" applyNumberFormat="1" applyFont="1" applyFill="1" applyBorder="1" applyAlignment="1">
      <alignment horizontal="right" vertical="top" wrapText="1"/>
    </xf>
    <xf numFmtId="0" fontId="8" fillId="0" borderId="1" xfId="0" applyFont="1" applyFill="1" applyBorder="1" applyAlignment="1">
      <alignment horizontal="left" vertical="top" wrapText="1"/>
    </xf>
    <xf numFmtId="164" fontId="9" fillId="0" borderId="1" xfId="0" applyNumberFormat="1" applyFont="1" applyFill="1" applyBorder="1" applyAlignment="1">
      <alignment horizontal="right" vertical="top"/>
    </xf>
    <xf numFmtId="49" fontId="8" fillId="0" borderId="1" xfId="0" applyNumberFormat="1" applyFont="1" applyFill="1" applyBorder="1" applyAlignment="1">
      <alignment horizontal="left" vertical="center" wrapText="1"/>
    </xf>
    <xf numFmtId="0" fontId="6" fillId="2" borderId="1" xfId="0" applyFont="1" applyFill="1" applyBorder="1" applyAlignment="1">
      <alignment vertical="top" wrapText="1"/>
    </xf>
    <xf numFmtId="164" fontId="7" fillId="2" borderId="1" xfId="0" applyNumberFormat="1" applyFont="1" applyFill="1" applyBorder="1" applyAlignment="1">
      <alignment horizontal="right" vertical="top" wrapText="1"/>
    </xf>
    <xf numFmtId="164" fontId="7" fillId="4" borderId="1" xfId="0" applyNumberFormat="1" applyFont="1" applyFill="1" applyBorder="1" applyAlignment="1">
      <alignment horizontal="right" vertical="top" wrapText="1"/>
    </xf>
    <xf numFmtId="0" fontId="6" fillId="0" borderId="1" xfId="0" applyFont="1" applyFill="1" applyBorder="1" applyAlignment="1">
      <alignment horizontal="center" vertical="top" wrapText="1"/>
    </xf>
    <xf numFmtId="164" fontId="10" fillId="0" borderId="1" xfId="0" applyNumberFormat="1" applyFont="1" applyFill="1" applyBorder="1"/>
    <xf numFmtId="164" fontId="10" fillId="0" borderId="1" xfId="0" applyNumberFormat="1" applyFont="1" applyFill="1" applyBorder="1" applyAlignment="1">
      <alignment horizontal="right"/>
    </xf>
    <xf numFmtId="164" fontId="8" fillId="0" borderId="1" xfId="0" applyNumberFormat="1" applyFont="1" applyFill="1" applyBorder="1"/>
    <xf numFmtId="0" fontId="8" fillId="0" borderId="1" xfId="0" applyFont="1" applyBorder="1" applyAlignment="1">
      <alignment vertical="top" wrapText="1"/>
    </xf>
    <xf numFmtId="164" fontId="9" fillId="0" borderId="1" xfId="0" applyNumberFormat="1" applyFont="1" applyBorder="1" applyAlignment="1">
      <alignment horizontal="right" vertical="top" wrapText="1"/>
    </xf>
    <xf numFmtId="49" fontId="8" fillId="0" borderId="1" xfId="0" applyNumberFormat="1" applyFont="1" applyFill="1" applyBorder="1" applyAlignment="1" applyProtection="1">
      <alignment horizontal="left" vertical="center" wrapText="1"/>
    </xf>
    <xf numFmtId="164" fontId="9" fillId="0" borderId="1" xfId="0" applyNumberFormat="1" applyFont="1" applyFill="1" applyBorder="1" applyAlignment="1">
      <alignment horizontal="right" vertical="top" wrapText="1" indent="1"/>
    </xf>
    <xf numFmtId="164" fontId="11" fillId="0" borderId="1" xfId="0" applyNumberFormat="1" applyFont="1" applyFill="1" applyBorder="1" applyAlignment="1">
      <alignment horizontal="right" vertical="top" wrapText="1"/>
    </xf>
    <xf numFmtId="164" fontId="12" fillId="0" borderId="1" xfId="0" applyNumberFormat="1" applyFont="1" applyFill="1" applyBorder="1" applyAlignment="1">
      <alignment horizontal="right" vertical="top" wrapText="1"/>
    </xf>
    <xf numFmtId="0" fontId="4" fillId="0" borderId="0"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3" fillId="0" borderId="3"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21"/>
  <sheetViews>
    <sheetView tabSelected="1" view="pageBreakPreview" zoomScale="46" zoomScaleNormal="50" zoomScaleSheetLayoutView="46" workbookViewId="0">
      <pane xSplit="1" ySplit="5" topLeftCell="B13" activePane="bottomRight" state="frozen"/>
      <selection pane="topRight" activeCell="B1" sqref="B1"/>
      <selection pane="bottomLeft" activeCell="A6" sqref="A6"/>
      <selection pane="bottomRight" activeCell="D33" sqref="D33"/>
    </sheetView>
  </sheetViews>
  <sheetFormatPr defaultRowHeight="12.75" x14ac:dyDescent="0.2"/>
  <cols>
    <col min="1" max="1" width="100" customWidth="1"/>
    <col min="2" max="3" width="30" customWidth="1"/>
    <col min="4" max="4" width="26.7109375" customWidth="1"/>
    <col min="5" max="5" width="26" style="3" customWidth="1"/>
    <col min="6" max="6" width="25.140625" customWidth="1"/>
    <col min="7" max="7" width="16.140625" bestFit="1" customWidth="1"/>
  </cols>
  <sheetData>
    <row r="1" spans="1:12" x14ac:dyDescent="0.2">
      <c r="A1" s="38" t="s">
        <v>118</v>
      </c>
      <c r="B1" s="38"/>
      <c r="C1" s="38"/>
      <c r="D1" s="38"/>
      <c r="E1" s="38"/>
      <c r="F1" s="38"/>
    </row>
    <row r="2" spans="1:12" x14ac:dyDescent="0.2">
      <c r="A2" s="38"/>
      <c r="B2" s="38"/>
      <c r="C2" s="38"/>
      <c r="D2" s="38"/>
      <c r="E2" s="38"/>
      <c r="F2" s="38"/>
    </row>
    <row r="3" spans="1:12" ht="20.25" customHeight="1" x14ac:dyDescent="0.2">
      <c r="A3" s="39"/>
      <c r="B3" s="39"/>
      <c r="C3" s="39"/>
      <c r="D3" s="39"/>
      <c r="E3" s="39"/>
      <c r="F3" s="39"/>
    </row>
    <row r="4" spans="1:12" ht="106.5" customHeight="1" x14ac:dyDescent="0.2">
      <c r="A4" s="8"/>
      <c r="B4" s="8" t="s">
        <v>115</v>
      </c>
      <c r="C4" s="8" t="s">
        <v>119</v>
      </c>
      <c r="D4" s="8" t="s">
        <v>120</v>
      </c>
      <c r="E4" s="9" t="s">
        <v>0</v>
      </c>
      <c r="F4" s="8" t="s">
        <v>44</v>
      </c>
    </row>
    <row r="5" spans="1:12" ht="26.25" x14ac:dyDescent="0.2">
      <c r="A5" s="8" t="s">
        <v>1</v>
      </c>
      <c r="B5" s="10"/>
      <c r="C5" s="10"/>
      <c r="D5" s="10" t="s">
        <v>54</v>
      </c>
      <c r="E5" s="11"/>
      <c r="F5" s="12"/>
      <c r="G5" s="2"/>
      <c r="H5" s="2"/>
      <c r="I5" s="2"/>
      <c r="J5" s="2"/>
      <c r="K5" s="2"/>
      <c r="L5" s="2"/>
    </row>
    <row r="6" spans="1:12" ht="26.25" x14ac:dyDescent="0.2">
      <c r="A6" s="13" t="s">
        <v>2</v>
      </c>
      <c r="B6" s="14">
        <f>B7</f>
        <v>61280</v>
      </c>
      <c r="C6" s="14">
        <f>C7</f>
        <v>12000</v>
      </c>
      <c r="D6" s="14">
        <f>D7</f>
        <v>12419.8</v>
      </c>
      <c r="E6" s="15">
        <f>D6/C6*100</f>
        <v>103.49833333333333</v>
      </c>
      <c r="F6" s="14">
        <f>D6-C6</f>
        <v>419.79999999999927</v>
      </c>
      <c r="G6" s="2"/>
      <c r="H6" s="2"/>
      <c r="I6" s="2"/>
      <c r="J6" s="2"/>
      <c r="K6" s="2"/>
      <c r="L6" s="2"/>
    </row>
    <row r="7" spans="1:12" ht="26.25" x14ac:dyDescent="0.2">
      <c r="A7" s="16" t="s">
        <v>3</v>
      </c>
      <c r="B7" s="17">
        <v>61280</v>
      </c>
      <c r="C7" s="17">
        <v>12000</v>
      </c>
      <c r="D7" s="17">
        <v>12419.8</v>
      </c>
      <c r="E7" s="15">
        <f t="shared" ref="E7:E60" si="0">D7/C7*100</f>
        <v>103.49833333333333</v>
      </c>
      <c r="F7" s="14">
        <f t="shared" ref="F7:F60" si="1">D7-C7</f>
        <v>419.79999999999927</v>
      </c>
      <c r="G7" s="2"/>
      <c r="H7" s="2"/>
      <c r="I7" s="2"/>
      <c r="J7" s="2"/>
      <c r="K7" s="2"/>
      <c r="L7" s="2"/>
    </row>
    <row r="8" spans="1:12" ht="26.25" x14ac:dyDescent="0.2">
      <c r="A8" s="18" t="s">
        <v>48</v>
      </c>
      <c r="B8" s="19">
        <v>16914.599999999999</v>
      </c>
      <c r="C8" s="19">
        <v>4771</v>
      </c>
      <c r="D8" s="19">
        <v>4809.7</v>
      </c>
      <c r="E8" s="15">
        <f t="shared" si="0"/>
        <v>100.81115070215887</v>
      </c>
      <c r="F8" s="14">
        <f t="shared" si="1"/>
        <v>38.699999999999818</v>
      </c>
      <c r="G8" s="2"/>
      <c r="H8" s="2"/>
      <c r="I8" s="2"/>
      <c r="J8" s="2"/>
      <c r="K8" s="2"/>
      <c r="L8" s="2"/>
    </row>
    <row r="9" spans="1:12" ht="26.25" x14ac:dyDescent="0.2">
      <c r="A9" s="13" t="s">
        <v>4</v>
      </c>
      <c r="B9" s="14">
        <f>B10+B11+B12+B13</f>
        <v>25886.5</v>
      </c>
      <c r="C9" s="14">
        <f>C10+C11+C12+C13</f>
        <v>4070</v>
      </c>
      <c r="D9" s="14">
        <f>D10+D11+D12+D13</f>
        <v>5942.8</v>
      </c>
      <c r="E9" s="15">
        <f t="shared" si="0"/>
        <v>146.01474201474204</v>
      </c>
      <c r="F9" s="14">
        <f t="shared" si="1"/>
        <v>1872.8000000000002</v>
      </c>
      <c r="G9" s="2"/>
      <c r="H9" s="2"/>
      <c r="I9" s="2"/>
      <c r="J9" s="2"/>
      <c r="K9" s="2"/>
      <c r="L9" s="2"/>
    </row>
    <row r="10" spans="1:12" ht="26.25" x14ac:dyDescent="0.2">
      <c r="A10" s="18" t="s">
        <v>49</v>
      </c>
      <c r="B10" s="17">
        <v>20165</v>
      </c>
      <c r="C10" s="17">
        <v>2980</v>
      </c>
      <c r="D10" s="17">
        <v>4103.8</v>
      </c>
      <c r="E10" s="15">
        <f t="shared" si="0"/>
        <v>137.71140939597316</v>
      </c>
      <c r="F10" s="14">
        <f t="shared" si="1"/>
        <v>1123.8000000000002</v>
      </c>
      <c r="G10" s="2"/>
      <c r="H10" s="2"/>
      <c r="I10" s="2"/>
      <c r="J10" s="2"/>
      <c r="K10" s="2"/>
      <c r="L10" s="2"/>
    </row>
    <row r="11" spans="1:12" ht="51" x14ac:dyDescent="0.2">
      <c r="A11" s="16" t="s">
        <v>5</v>
      </c>
      <c r="B11" s="17"/>
      <c r="C11" s="17"/>
      <c r="D11" s="17">
        <v>27.4</v>
      </c>
      <c r="E11" s="15" t="e">
        <f t="shared" si="0"/>
        <v>#DIV/0!</v>
      </c>
      <c r="F11" s="14">
        <f t="shared" si="1"/>
        <v>27.4</v>
      </c>
      <c r="G11" s="2"/>
      <c r="H11" s="2"/>
      <c r="I11" s="2"/>
      <c r="J11" s="2"/>
      <c r="K11" s="2"/>
      <c r="L11" s="2"/>
    </row>
    <row r="12" spans="1:12" ht="51" x14ac:dyDescent="0.2">
      <c r="A12" s="16" t="s">
        <v>46</v>
      </c>
      <c r="B12" s="20">
        <v>2211.4</v>
      </c>
      <c r="C12" s="20">
        <v>750</v>
      </c>
      <c r="D12" s="17">
        <v>1351.5</v>
      </c>
      <c r="E12" s="15">
        <f t="shared" si="0"/>
        <v>180.20000000000002</v>
      </c>
      <c r="F12" s="14">
        <f t="shared" si="1"/>
        <v>601.5</v>
      </c>
      <c r="G12" s="2"/>
      <c r="H12" s="2"/>
      <c r="I12" s="2"/>
      <c r="J12" s="2"/>
      <c r="K12" s="2"/>
      <c r="L12" s="2"/>
    </row>
    <row r="13" spans="1:12" ht="26.25" x14ac:dyDescent="0.2">
      <c r="A13" s="16" t="s">
        <v>6</v>
      </c>
      <c r="B13" s="17">
        <v>3510.1</v>
      </c>
      <c r="C13" s="17">
        <v>340</v>
      </c>
      <c r="D13" s="17">
        <v>460.1</v>
      </c>
      <c r="E13" s="15">
        <f t="shared" si="0"/>
        <v>135.3235294117647</v>
      </c>
      <c r="F13" s="14">
        <f t="shared" si="1"/>
        <v>120.10000000000002</v>
      </c>
      <c r="G13" s="2"/>
      <c r="H13" s="2"/>
      <c r="I13" s="2"/>
      <c r="J13" s="2"/>
      <c r="K13" s="2"/>
      <c r="L13" s="2"/>
    </row>
    <row r="14" spans="1:12" ht="26.25" x14ac:dyDescent="0.2">
      <c r="A14" s="18" t="s">
        <v>7</v>
      </c>
      <c r="B14" s="19"/>
      <c r="C14" s="19"/>
      <c r="D14" s="19"/>
      <c r="E14" s="15" t="e">
        <f t="shared" si="0"/>
        <v>#DIV/0!</v>
      </c>
      <c r="F14" s="14">
        <f t="shared" si="1"/>
        <v>0</v>
      </c>
      <c r="G14" s="2"/>
      <c r="H14" s="2"/>
      <c r="I14" s="2"/>
      <c r="J14" s="2"/>
      <c r="K14" s="2"/>
      <c r="L14" s="2"/>
    </row>
    <row r="15" spans="1:12" ht="26.25" x14ac:dyDescent="0.2">
      <c r="A15" s="16" t="s">
        <v>8</v>
      </c>
      <c r="B15" s="17"/>
      <c r="C15" s="17"/>
      <c r="D15" s="17"/>
      <c r="E15" s="15" t="e">
        <f t="shared" si="0"/>
        <v>#DIV/0!</v>
      </c>
      <c r="F15" s="14">
        <f t="shared" si="1"/>
        <v>0</v>
      </c>
      <c r="G15" s="2"/>
      <c r="H15" s="2"/>
      <c r="I15" s="2"/>
      <c r="J15" s="2"/>
      <c r="K15" s="2"/>
      <c r="L15" s="2"/>
    </row>
    <row r="16" spans="1:12" ht="26.25" x14ac:dyDescent="0.2">
      <c r="A16" s="16" t="s">
        <v>9</v>
      </c>
      <c r="B16" s="17"/>
      <c r="C16" s="17"/>
      <c r="D16" s="17"/>
      <c r="E16" s="15" t="e">
        <f t="shared" si="0"/>
        <v>#DIV/0!</v>
      </c>
      <c r="F16" s="14">
        <f t="shared" si="1"/>
        <v>0</v>
      </c>
      <c r="G16" s="2"/>
      <c r="H16" s="2"/>
      <c r="I16" s="2"/>
      <c r="J16" s="2"/>
      <c r="K16" s="2"/>
      <c r="L16" s="2"/>
    </row>
    <row r="17" spans="1:12" ht="26.25" x14ac:dyDescent="0.2">
      <c r="A17" s="18" t="s">
        <v>10</v>
      </c>
      <c r="B17" s="21">
        <v>5600</v>
      </c>
      <c r="C17" s="21">
        <v>920</v>
      </c>
      <c r="D17" s="19">
        <v>1008.9</v>
      </c>
      <c r="E17" s="15">
        <f t="shared" si="0"/>
        <v>109.66304347826086</v>
      </c>
      <c r="F17" s="14">
        <f t="shared" si="1"/>
        <v>88.899999999999977</v>
      </c>
      <c r="G17" s="2"/>
      <c r="H17" s="2"/>
      <c r="I17" s="2"/>
      <c r="J17" s="2"/>
      <c r="K17" s="2"/>
      <c r="L17" s="2"/>
    </row>
    <row r="18" spans="1:12" ht="78.75" x14ac:dyDescent="0.2">
      <c r="A18" s="18" t="s">
        <v>11</v>
      </c>
      <c r="B18" s="19"/>
      <c r="C18" s="19"/>
      <c r="D18" s="19"/>
      <c r="E18" s="15" t="e">
        <f t="shared" si="0"/>
        <v>#DIV/0!</v>
      </c>
      <c r="F18" s="14">
        <f t="shared" si="1"/>
        <v>0</v>
      </c>
      <c r="G18" s="2"/>
      <c r="H18" s="2"/>
      <c r="I18" s="2"/>
      <c r="J18" s="2"/>
      <c r="K18" s="2"/>
      <c r="L18" s="2"/>
    </row>
    <row r="19" spans="1:12" ht="51" x14ac:dyDescent="0.2">
      <c r="A19" s="16" t="s">
        <v>12</v>
      </c>
      <c r="B19" s="17"/>
      <c r="C19" s="17"/>
      <c r="D19" s="17"/>
      <c r="E19" s="15" t="e">
        <f t="shared" si="0"/>
        <v>#DIV/0!</v>
      </c>
      <c r="F19" s="14">
        <f t="shared" si="1"/>
        <v>0</v>
      </c>
      <c r="G19" s="2"/>
      <c r="H19" s="2"/>
      <c r="I19" s="2"/>
      <c r="J19" s="2"/>
      <c r="K19" s="2"/>
      <c r="L19" s="2"/>
    </row>
    <row r="20" spans="1:12" ht="26.25" x14ac:dyDescent="0.2">
      <c r="A20" s="16" t="s">
        <v>13</v>
      </c>
      <c r="B20" s="17"/>
      <c r="C20" s="17"/>
      <c r="D20" s="17"/>
      <c r="E20" s="15" t="e">
        <f t="shared" si="0"/>
        <v>#DIV/0!</v>
      </c>
      <c r="F20" s="14">
        <f t="shared" si="1"/>
        <v>0</v>
      </c>
      <c r="G20" s="2"/>
      <c r="H20" s="2"/>
      <c r="I20" s="2"/>
      <c r="J20" s="2"/>
      <c r="K20" s="2"/>
      <c r="L20" s="2"/>
    </row>
    <row r="21" spans="1:12" ht="26.25" x14ac:dyDescent="0.2">
      <c r="A21" s="16" t="s">
        <v>14</v>
      </c>
      <c r="B21" s="17"/>
      <c r="C21" s="17"/>
      <c r="D21" s="17"/>
      <c r="E21" s="15" t="e">
        <f t="shared" si="0"/>
        <v>#DIV/0!</v>
      </c>
      <c r="F21" s="14">
        <f t="shared" si="1"/>
        <v>0</v>
      </c>
      <c r="G21" s="2"/>
      <c r="H21" s="2"/>
      <c r="I21" s="2"/>
      <c r="J21" s="2"/>
      <c r="K21" s="2"/>
      <c r="L21" s="2"/>
    </row>
    <row r="22" spans="1:12" ht="26.25" x14ac:dyDescent="0.2">
      <c r="A22" s="16" t="s">
        <v>15</v>
      </c>
      <c r="B22" s="17"/>
      <c r="C22" s="17"/>
      <c r="D22" s="17"/>
      <c r="E22" s="15" t="e">
        <f t="shared" si="0"/>
        <v>#DIV/0!</v>
      </c>
      <c r="F22" s="14">
        <f t="shared" si="1"/>
        <v>0</v>
      </c>
      <c r="G22" s="2"/>
      <c r="H22" s="2"/>
      <c r="I22" s="2"/>
      <c r="J22" s="2"/>
      <c r="K22" s="2"/>
      <c r="L22" s="2"/>
    </row>
    <row r="23" spans="1:12" ht="78.75" x14ac:dyDescent="0.2">
      <c r="A23" s="18" t="s">
        <v>16</v>
      </c>
      <c r="B23" s="19">
        <v>7761</v>
      </c>
      <c r="C23" s="19">
        <v>980</v>
      </c>
      <c r="D23" s="19">
        <v>1026.7</v>
      </c>
      <c r="E23" s="15">
        <f t="shared" si="0"/>
        <v>104.76530612244899</v>
      </c>
      <c r="F23" s="14">
        <f t="shared" si="1"/>
        <v>46.700000000000045</v>
      </c>
      <c r="G23" s="2"/>
      <c r="H23" s="2"/>
      <c r="I23" s="2"/>
      <c r="J23" s="2"/>
      <c r="K23" s="2"/>
      <c r="L23" s="2"/>
    </row>
    <row r="24" spans="1:12" ht="52.5" x14ac:dyDescent="0.2">
      <c r="A24" s="13" t="s">
        <v>17</v>
      </c>
      <c r="B24" s="15">
        <f>B25</f>
        <v>1800</v>
      </c>
      <c r="C24" s="14">
        <f>C25</f>
        <v>1800</v>
      </c>
      <c r="D24" s="14">
        <f>D25</f>
        <v>1854.1</v>
      </c>
      <c r="E24" s="15">
        <f t="shared" si="0"/>
        <v>103.00555555555555</v>
      </c>
      <c r="F24" s="14">
        <f t="shared" si="1"/>
        <v>54.099999999999909</v>
      </c>
      <c r="G24" s="2"/>
      <c r="H24" s="2"/>
      <c r="I24" s="2"/>
      <c r="J24" s="2"/>
      <c r="K24" s="2"/>
      <c r="L24" s="2"/>
    </row>
    <row r="25" spans="1:12" ht="51" x14ac:dyDescent="0.2">
      <c r="A25" s="16" t="s">
        <v>18</v>
      </c>
      <c r="B25" s="20">
        <v>1800</v>
      </c>
      <c r="C25" s="20">
        <v>1800</v>
      </c>
      <c r="D25" s="17">
        <v>1854.1</v>
      </c>
      <c r="E25" s="15">
        <f t="shared" si="0"/>
        <v>103.00555555555555</v>
      </c>
      <c r="F25" s="14">
        <f t="shared" si="1"/>
        <v>54.099999999999909</v>
      </c>
      <c r="G25" s="2"/>
      <c r="H25" s="2"/>
      <c r="I25" s="2"/>
      <c r="J25" s="2"/>
      <c r="K25" s="2"/>
      <c r="L25" s="2"/>
    </row>
    <row r="26" spans="1:12" ht="52.5" x14ac:dyDescent="0.2">
      <c r="A26" s="18" t="s">
        <v>19</v>
      </c>
      <c r="B26" s="21">
        <v>33967.199999999997</v>
      </c>
      <c r="C26" s="21">
        <v>8667.7000000000007</v>
      </c>
      <c r="D26" s="21">
        <v>9385.6</v>
      </c>
      <c r="E26" s="15">
        <f t="shared" si="0"/>
        <v>108.28247401271386</v>
      </c>
      <c r="F26" s="14">
        <f t="shared" si="1"/>
        <v>717.89999999999964</v>
      </c>
      <c r="G26" s="2"/>
      <c r="H26" s="2"/>
      <c r="I26" s="2"/>
      <c r="J26" s="2"/>
      <c r="K26" s="2"/>
      <c r="L26" s="2"/>
    </row>
    <row r="27" spans="1:12" ht="51" x14ac:dyDescent="0.2">
      <c r="A27" s="16" t="s">
        <v>20</v>
      </c>
      <c r="B27" s="20"/>
      <c r="C27" s="20"/>
      <c r="D27" s="17"/>
      <c r="E27" s="15" t="e">
        <f t="shared" si="0"/>
        <v>#DIV/0!</v>
      </c>
      <c r="F27" s="14">
        <f t="shared" si="1"/>
        <v>0</v>
      </c>
      <c r="G27" s="2"/>
      <c r="H27" s="2"/>
      <c r="I27" s="2"/>
      <c r="J27" s="2"/>
      <c r="K27" s="2"/>
      <c r="L27" s="2"/>
    </row>
    <row r="28" spans="1:12" ht="26.25" x14ac:dyDescent="0.2">
      <c r="A28" s="18" t="s">
        <v>21</v>
      </c>
      <c r="B28" s="21">
        <v>870</v>
      </c>
      <c r="C28" s="21">
        <v>260</v>
      </c>
      <c r="D28" s="19">
        <v>286.2</v>
      </c>
      <c r="E28" s="15">
        <f t="shared" si="0"/>
        <v>110.07692307692307</v>
      </c>
      <c r="F28" s="14">
        <f t="shared" si="1"/>
        <v>26.199999999999989</v>
      </c>
      <c r="G28" s="2"/>
      <c r="H28" s="2"/>
      <c r="I28" s="2"/>
      <c r="J28" s="2"/>
      <c r="K28" s="2"/>
      <c r="L28" s="2"/>
    </row>
    <row r="29" spans="1:12" ht="26.25" x14ac:dyDescent="0.2">
      <c r="A29" s="18" t="s">
        <v>22</v>
      </c>
      <c r="B29" s="19">
        <f>B31</f>
        <v>70</v>
      </c>
      <c r="C29" s="19"/>
      <c r="D29" s="21">
        <v>2</v>
      </c>
      <c r="E29" s="15" t="e">
        <f t="shared" si="0"/>
        <v>#DIV/0!</v>
      </c>
      <c r="F29" s="14">
        <f t="shared" si="1"/>
        <v>2</v>
      </c>
      <c r="G29" s="2"/>
      <c r="H29" s="2"/>
      <c r="I29" s="2"/>
      <c r="J29" s="2"/>
      <c r="K29" s="2"/>
      <c r="L29" s="2"/>
    </row>
    <row r="30" spans="1:12" ht="51" x14ac:dyDescent="0.2">
      <c r="A30" s="16" t="s">
        <v>23</v>
      </c>
      <c r="B30" s="19"/>
      <c r="C30" s="19"/>
      <c r="D30" s="20">
        <v>3.3</v>
      </c>
      <c r="E30" s="15" t="e">
        <f t="shared" si="0"/>
        <v>#DIV/0!</v>
      </c>
      <c r="F30" s="14">
        <f t="shared" si="1"/>
        <v>3.3</v>
      </c>
      <c r="G30" s="2"/>
      <c r="H30" s="2"/>
      <c r="I30" s="2"/>
      <c r="J30" s="2"/>
      <c r="K30" s="2"/>
      <c r="L30" s="2"/>
    </row>
    <row r="31" spans="1:12" ht="51" x14ac:dyDescent="0.2">
      <c r="A31" s="16" t="s">
        <v>24</v>
      </c>
      <c r="B31" s="17">
        <v>70</v>
      </c>
      <c r="C31" s="17"/>
      <c r="D31" s="17"/>
      <c r="E31" s="15" t="e">
        <f t="shared" si="0"/>
        <v>#DIV/0!</v>
      </c>
      <c r="F31" s="14">
        <f t="shared" si="1"/>
        <v>0</v>
      </c>
      <c r="G31" s="2"/>
      <c r="H31" s="2"/>
      <c r="I31" s="2"/>
      <c r="J31" s="2"/>
      <c r="K31" s="2"/>
      <c r="L31" s="2"/>
    </row>
    <row r="32" spans="1:12" ht="52.5" x14ac:dyDescent="0.2">
      <c r="A32" s="18" t="s">
        <v>25</v>
      </c>
      <c r="B32" s="19">
        <v>10630</v>
      </c>
      <c r="C32" s="19">
        <v>330</v>
      </c>
      <c r="D32" s="19">
        <v>376.7</v>
      </c>
      <c r="E32" s="15">
        <f t="shared" si="0"/>
        <v>114.15151515151514</v>
      </c>
      <c r="F32" s="14">
        <f t="shared" si="1"/>
        <v>46.699999999999989</v>
      </c>
      <c r="G32" s="2"/>
      <c r="H32" s="2"/>
      <c r="I32" s="2"/>
      <c r="J32" s="2"/>
      <c r="K32" s="2"/>
      <c r="L32" s="2"/>
    </row>
    <row r="33" spans="1:23" s="1" customFormat="1" ht="26.25" x14ac:dyDescent="0.2">
      <c r="A33" s="13" t="s">
        <v>26</v>
      </c>
      <c r="B33" s="14">
        <f>B6+B8+B9+B17+B23+B24+B26+B28+B32+B29</f>
        <v>164779.29999999999</v>
      </c>
      <c r="C33" s="15">
        <f>C6+C8+C9+C17+C23+C24+C26+C28+C32+C29</f>
        <v>33798.699999999997</v>
      </c>
      <c r="D33" s="15">
        <f>D6+D8+D9+D17+D23+D24+D26+D28+D32+D29+D30</f>
        <v>37115.799999999996</v>
      </c>
      <c r="E33" s="15">
        <f t="shared" si="0"/>
        <v>109.81428279785908</v>
      </c>
      <c r="F33" s="14">
        <f t="shared" si="1"/>
        <v>3317.0999999999985</v>
      </c>
      <c r="G33" s="2"/>
      <c r="H33" s="2"/>
      <c r="I33" s="2"/>
      <c r="J33" s="2"/>
      <c r="K33" s="2"/>
      <c r="L33" s="2"/>
      <c r="M33" s="2"/>
      <c r="N33" s="2"/>
      <c r="O33" s="2"/>
      <c r="P33" s="2"/>
      <c r="Q33" s="2"/>
      <c r="R33" s="2"/>
      <c r="S33" s="2"/>
      <c r="T33" s="2"/>
      <c r="U33" s="2"/>
      <c r="V33" s="2"/>
      <c r="W33" s="2"/>
    </row>
    <row r="34" spans="1:23" ht="77.25" x14ac:dyDescent="0.2">
      <c r="A34" s="22" t="s">
        <v>107</v>
      </c>
      <c r="B34" s="20">
        <v>20302.7</v>
      </c>
      <c r="C34" s="20">
        <v>5076</v>
      </c>
      <c r="D34" s="20">
        <v>5076</v>
      </c>
      <c r="E34" s="15">
        <f t="shared" si="0"/>
        <v>100</v>
      </c>
      <c r="F34" s="14">
        <f t="shared" si="1"/>
        <v>0</v>
      </c>
      <c r="G34" s="2"/>
      <c r="H34" s="2"/>
      <c r="I34" s="2"/>
      <c r="J34" s="2"/>
      <c r="K34" s="2"/>
      <c r="L34" s="2"/>
      <c r="M34" s="2"/>
      <c r="N34" s="2"/>
      <c r="O34" s="2"/>
      <c r="P34" s="2"/>
      <c r="Q34" s="2"/>
      <c r="R34" s="2"/>
      <c r="S34" s="2"/>
      <c r="T34" s="2"/>
      <c r="U34" s="2"/>
      <c r="V34" s="2"/>
      <c r="W34" s="2"/>
    </row>
    <row r="35" spans="1:23" ht="215.25" customHeight="1" x14ac:dyDescent="0.2">
      <c r="A35" s="16" t="s">
        <v>55</v>
      </c>
      <c r="B35" s="20">
        <v>641.70000000000005</v>
      </c>
      <c r="C35" s="20">
        <v>324.60000000000002</v>
      </c>
      <c r="D35" s="20">
        <v>324.60000000000002</v>
      </c>
      <c r="E35" s="15">
        <f t="shared" si="0"/>
        <v>100</v>
      </c>
      <c r="F35" s="14">
        <f t="shared" si="1"/>
        <v>0</v>
      </c>
      <c r="G35" s="2"/>
      <c r="H35" s="2"/>
      <c r="I35" s="2"/>
      <c r="J35" s="2"/>
      <c r="K35" s="2"/>
      <c r="L35" s="2"/>
      <c r="M35" s="2"/>
      <c r="N35" s="2"/>
      <c r="O35" s="2"/>
      <c r="P35" s="2"/>
      <c r="Q35" s="2"/>
      <c r="R35" s="2"/>
      <c r="S35" s="2"/>
      <c r="T35" s="2"/>
      <c r="U35" s="2"/>
      <c r="V35" s="2"/>
      <c r="W35" s="2"/>
    </row>
    <row r="36" spans="1:23" ht="139.5" customHeight="1" x14ac:dyDescent="0.2">
      <c r="A36" s="16" t="s">
        <v>56</v>
      </c>
      <c r="B36" s="20">
        <v>126.1</v>
      </c>
      <c r="C36" s="20">
        <v>126.1</v>
      </c>
      <c r="D36" s="20">
        <v>126.1</v>
      </c>
      <c r="E36" s="15">
        <f t="shared" si="0"/>
        <v>100</v>
      </c>
      <c r="F36" s="14">
        <f t="shared" si="1"/>
        <v>0</v>
      </c>
      <c r="G36" s="2"/>
      <c r="H36" s="2"/>
      <c r="I36" s="2"/>
      <c r="J36" s="2"/>
      <c r="K36" s="2"/>
      <c r="L36" s="2"/>
      <c r="M36" s="2"/>
      <c r="N36" s="2"/>
      <c r="O36" s="2"/>
      <c r="P36" s="2"/>
      <c r="Q36" s="2"/>
      <c r="R36" s="2"/>
      <c r="S36" s="2"/>
      <c r="T36" s="2"/>
      <c r="U36" s="2"/>
      <c r="V36" s="2"/>
      <c r="W36" s="2"/>
    </row>
    <row r="37" spans="1:23" ht="102.75" x14ac:dyDescent="0.2">
      <c r="A37" s="16" t="s">
        <v>57</v>
      </c>
      <c r="B37" s="20">
        <v>124966.8</v>
      </c>
      <c r="C37" s="20">
        <v>27265</v>
      </c>
      <c r="D37" s="20">
        <v>27265</v>
      </c>
      <c r="E37" s="15">
        <f t="shared" si="0"/>
        <v>100</v>
      </c>
      <c r="F37" s="14">
        <f t="shared" si="1"/>
        <v>0</v>
      </c>
      <c r="G37" s="2"/>
      <c r="H37" s="2"/>
      <c r="I37" s="2"/>
      <c r="J37" s="2"/>
      <c r="K37" s="2"/>
      <c r="L37" s="2"/>
      <c r="M37" s="2"/>
      <c r="N37" s="2"/>
      <c r="O37" s="2"/>
      <c r="P37" s="2"/>
      <c r="Q37" s="2"/>
      <c r="R37" s="2"/>
      <c r="S37" s="2"/>
      <c r="T37" s="2"/>
      <c r="U37" s="2"/>
      <c r="V37" s="2"/>
      <c r="W37" s="2"/>
    </row>
    <row r="38" spans="1:23" ht="51.75" x14ac:dyDescent="0.2">
      <c r="A38" s="16" t="s">
        <v>112</v>
      </c>
      <c r="B38" s="20">
        <v>126.2</v>
      </c>
      <c r="C38" s="20">
        <v>0</v>
      </c>
      <c r="D38" s="20">
        <v>0</v>
      </c>
      <c r="E38" s="15" t="e">
        <f t="shared" si="0"/>
        <v>#DIV/0!</v>
      </c>
      <c r="F38" s="14">
        <f t="shared" si="1"/>
        <v>0</v>
      </c>
      <c r="G38" s="2"/>
      <c r="H38" s="2"/>
      <c r="I38" s="2"/>
      <c r="J38" s="2"/>
      <c r="K38" s="2"/>
      <c r="L38" s="2"/>
      <c r="M38" s="2"/>
      <c r="N38" s="2"/>
      <c r="O38" s="2"/>
      <c r="P38" s="2"/>
      <c r="Q38" s="2"/>
      <c r="R38" s="2"/>
      <c r="S38" s="2"/>
      <c r="T38" s="2"/>
      <c r="U38" s="2"/>
      <c r="V38" s="2"/>
      <c r="W38" s="2"/>
    </row>
    <row r="39" spans="1:23" ht="51.75" x14ac:dyDescent="0.2">
      <c r="A39" s="16" t="s">
        <v>58</v>
      </c>
      <c r="B39" s="35">
        <v>16561.400000000001</v>
      </c>
      <c r="C39" s="35">
        <v>2685.1</v>
      </c>
      <c r="D39" s="35">
        <v>2685.1</v>
      </c>
      <c r="E39" s="15">
        <f t="shared" si="0"/>
        <v>100</v>
      </c>
      <c r="F39" s="14">
        <f t="shared" si="1"/>
        <v>0</v>
      </c>
      <c r="G39" s="6"/>
      <c r="H39" s="6"/>
      <c r="I39" s="6"/>
      <c r="J39" s="6"/>
      <c r="K39" s="6"/>
      <c r="L39" s="6"/>
      <c r="M39" s="6"/>
      <c r="N39" s="6"/>
      <c r="O39" s="6"/>
      <c r="P39" s="2"/>
      <c r="Q39" s="2"/>
      <c r="R39" s="2"/>
      <c r="S39" s="2"/>
      <c r="T39" s="2"/>
      <c r="U39" s="2"/>
      <c r="V39" s="2"/>
      <c r="W39" s="2"/>
    </row>
    <row r="40" spans="1:23" ht="142.5" customHeight="1" x14ac:dyDescent="0.2">
      <c r="A40" s="16" t="s">
        <v>59</v>
      </c>
      <c r="B40" s="20">
        <v>6948.8</v>
      </c>
      <c r="C40" s="20">
        <v>1064</v>
      </c>
      <c r="D40" s="20">
        <v>1064</v>
      </c>
      <c r="E40" s="15">
        <f t="shared" si="0"/>
        <v>100</v>
      </c>
      <c r="F40" s="14">
        <f t="shared" si="1"/>
        <v>0</v>
      </c>
      <c r="G40" s="7"/>
      <c r="H40" s="6"/>
      <c r="I40" s="6"/>
      <c r="J40" s="6"/>
      <c r="K40" s="6"/>
      <c r="L40" s="6"/>
      <c r="M40" s="6"/>
      <c r="N40" s="6"/>
      <c r="O40" s="6"/>
      <c r="P40" s="2"/>
      <c r="Q40" s="2"/>
      <c r="R40" s="2"/>
      <c r="S40" s="2"/>
      <c r="T40" s="2"/>
      <c r="U40" s="2"/>
      <c r="V40" s="2"/>
      <c r="W40" s="2"/>
    </row>
    <row r="41" spans="1:23" ht="77.25" x14ac:dyDescent="0.2">
      <c r="A41" s="16" t="s">
        <v>60</v>
      </c>
      <c r="B41" s="20">
        <v>17.5</v>
      </c>
      <c r="C41" s="20">
        <v>0</v>
      </c>
      <c r="D41" s="20">
        <v>0</v>
      </c>
      <c r="E41" s="15" t="e">
        <f t="shared" si="0"/>
        <v>#DIV/0!</v>
      </c>
      <c r="F41" s="14">
        <f t="shared" si="1"/>
        <v>0</v>
      </c>
      <c r="G41" s="2"/>
      <c r="H41" s="2"/>
      <c r="I41" s="2"/>
      <c r="J41" s="2"/>
      <c r="K41" s="2"/>
      <c r="L41" s="2"/>
      <c r="M41" s="2"/>
      <c r="N41" s="2"/>
      <c r="O41" s="2"/>
      <c r="P41" s="2"/>
      <c r="Q41" s="2"/>
      <c r="R41" s="2"/>
      <c r="S41" s="2"/>
      <c r="T41" s="2"/>
      <c r="U41" s="2"/>
      <c r="V41" s="2"/>
      <c r="W41" s="2"/>
    </row>
    <row r="42" spans="1:23" ht="80.25" customHeight="1" x14ac:dyDescent="0.2">
      <c r="A42" s="16" t="s">
        <v>61</v>
      </c>
      <c r="B42" s="20">
        <v>17.5</v>
      </c>
      <c r="C42" s="20">
        <v>0</v>
      </c>
      <c r="D42" s="20">
        <v>0</v>
      </c>
      <c r="E42" s="15" t="e">
        <f t="shared" si="0"/>
        <v>#DIV/0!</v>
      </c>
      <c r="F42" s="14">
        <f t="shared" si="1"/>
        <v>0</v>
      </c>
      <c r="G42" s="2"/>
      <c r="H42" s="2"/>
      <c r="I42" s="2"/>
      <c r="J42" s="2"/>
      <c r="K42" s="2"/>
      <c r="L42" s="2"/>
      <c r="M42" s="2"/>
      <c r="N42" s="2"/>
      <c r="O42" s="2"/>
      <c r="P42" s="2"/>
      <c r="Q42" s="2"/>
      <c r="R42" s="2"/>
      <c r="S42" s="2"/>
      <c r="T42" s="2"/>
      <c r="U42" s="2"/>
      <c r="V42" s="2"/>
      <c r="W42" s="2"/>
    </row>
    <row r="43" spans="1:23" ht="77.25" x14ac:dyDescent="0.2">
      <c r="A43" s="16" t="s">
        <v>62</v>
      </c>
      <c r="B43" s="20">
        <v>17.5</v>
      </c>
      <c r="C43" s="20">
        <v>0</v>
      </c>
      <c r="D43" s="20">
        <v>0</v>
      </c>
      <c r="E43" s="15" t="e">
        <f t="shared" si="0"/>
        <v>#DIV/0!</v>
      </c>
      <c r="F43" s="14">
        <f t="shared" si="1"/>
        <v>0</v>
      </c>
      <c r="G43" s="2"/>
      <c r="H43" s="2"/>
      <c r="I43" s="2"/>
      <c r="J43" s="2"/>
      <c r="K43" s="2"/>
      <c r="L43" s="2"/>
      <c r="M43" s="2"/>
      <c r="N43" s="2"/>
      <c r="O43" s="2"/>
      <c r="P43" s="2"/>
      <c r="Q43" s="2"/>
      <c r="R43" s="2"/>
      <c r="S43" s="2"/>
      <c r="T43" s="2"/>
      <c r="U43" s="2"/>
      <c r="V43" s="2"/>
      <c r="W43" s="2"/>
    </row>
    <row r="44" spans="1:23" ht="83.25" customHeight="1" x14ac:dyDescent="0.2">
      <c r="A44" s="16" t="s">
        <v>63</v>
      </c>
      <c r="B44" s="20">
        <v>240.2</v>
      </c>
      <c r="C44" s="20">
        <v>0</v>
      </c>
      <c r="D44" s="20">
        <v>0</v>
      </c>
      <c r="E44" s="15" t="e">
        <f t="shared" si="0"/>
        <v>#DIV/0!</v>
      </c>
      <c r="F44" s="14">
        <f t="shared" si="1"/>
        <v>0</v>
      </c>
      <c r="G44" s="2"/>
      <c r="H44" s="2"/>
      <c r="I44" s="2"/>
      <c r="J44" s="2"/>
      <c r="K44" s="2"/>
      <c r="L44" s="2"/>
      <c r="M44" s="2"/>
      <c r="N44" s="2"/>
      <c r="O44" s="2"/>
      <c r="P44" s="2"/>
      <c r="Q44" s="2"/>
      <c r="R44" s="2"/>
      <c r="S44" s="2"/>
      <c r="T44" s="2"/>
      <c r="U44" s="2"/>
      <c r="V44" s="2"/>
      <c r="W44" s="2"/>
    </row>
    <row r="45" spans="1:23" ht="87" customHeight="1" x14ac:dyDescent="0.2">
      <c r="A45" s="16" t="s">
        <v>64</v>
      </c>
      <c r="B45" s="20">
        <v>17</v>
      </c>
      <c r="C45" s="20">
        <v>0</v>
      </c>
      <c r="D45" s="20">
        <v>0</v>
      </c>
      <c r="E45" s="15" t="e">
        <f t="shared" si="0"/>
        <v>#DIV/0!</v>
      </c>
      <c r="F45" s="14">
        <f t="shared" si="1"/>
        <v>0</v>
      </c>
      <c r="G45" s="2"/>
      <c r="H45" s="2"/>
      <c r="I45" s="2"/>
      <c r="J45" s="2"/>
      <c r="K45" s="2"/>
      <c r="L45" s="2"/>
      <c r="M45" s="2"/>
      <c r="N45" s="2"/>
      <c r="O45" s="2"/>
      <c r="P45" s="2"/>
      <c r="Q45" s="2"/>
      <c r="R45" s="2"/>
      <c r="S45" s="2"/>
      <c r="T45" s="2"/>
      <c r="U45" s="2"/>
      <c r="V45" s="2"/>
      <c r="W45" s="2"/>
    </row>
    <row r="46" spans="1:23" ht="129.75" customHeight="1" x14ac:dyDescent="0.2">
      <c r="A46" s="16" t="s">
        <v>65</v>
      </c>
      <c r="B46" s="20">
        <v>35.4</v>
      </c>
      <c r="C46" s="20">
        <v>11.8</v>
      </c>
      <c r="D46" s="20">
        <v>11.8</v>
      </c>
      <c r="E46" s="15">
        <f t="shared" si="0"/>
        <v>100</v>
      </c>
      <c r="F46" s="14">
        <f t="shared" si="1"/>
        <v>0</v>
      </c>
      <c r="G46" s="2"/>
      <c r="H46" s="2"/>
      <c r="I46" s="2"/>
      <c r="J46" s="2"/>
      <c r="K46" s="2"/>
      <c r="L46" s="2"/>
      <c r="M46" s="2"/>
      <c r="N46" s="2"/>
      <c r="O46" s="2"/>
      <c r="P46" s="2"/>
      <c r="Q46" s="2"/>
      <c r="R46" s="2"/>
      <c r="S46" s="2"/>
      <c r="T46" s="2"/>
      <c r="U46" s="2"/>
      <c r="V46" s="2"/>
      <c r="W46" s="2"/>
    </row>
    <row r="47" spans="1:23" ht="77.25" x14ac:dyDescent="0.2">
      <c r="A47" s="16" t="s">
        <v>66</v>
      </c>
      <c r="B47" s="20">
        <v>1398</v>
      </c>
      <c r="C47" s="20">
        <v>349.5</v>
      </c>
      <c r="D47" s="20">
        <v>349.5</v>
      </c>
      <c r="E47" s="15">
        <f t="shared" si="0"/>
        <v>100</v>
      </c>
      <c r="F47" s="14">
        <f t="shared" si="1"/>
        <v>0</v>
      </c>
      <c r="G47" s="2"/>
      <c r="H47" s="2"/>
      <c r="I47" s="2"/>
      <c r="J47" s="2"/>
      <c r="K47" s="2"/>
      <c r="L47" s="2"/>
      <c r="M47" s="2"/>
      <c r="N47" s="2"/>
      <c r="O47" s="2"/>
      <c r="P47" s="2"/>
      <c r="Q47" s="2"/>
      <c r="R47" s="2"/>
      <c r="S47" s="2"/>
      <c r="T47" s="2"/>
      <c r="U47" s="2"/>
      <c r="V47" s="2"/>
      <c r="W47" s="2"/>
    </row>
    <row r="48" spans="1:23" ht="120.75" customHeight="1" x14ac:dyDescent="0.2">
      <c r="A48" s="16" t="s">
        <v>67</v>
      </c>
      <c r="B48" s="20">
        <v>0</v>
      </c>
      <c r="C48" s="20">
        <v>0</v>
      </c>
      <c r="D48" s="20">
        <v>0</v>
      </c>
      <c r="E48" s="15" t="e">
        <f>D48/C48*100</f>
        <v>#DIV/0!</v>
      </c>
      <c r="F48" s="14">
        <f>D48-C48</f>
        <v>0</v>
      </c>
      <c r="G48" s="2"/>
      <c r="H48" s="2"/>
      <c r="I48" s="2"/>
      <c r="J48" s="2"/>
      <c r="K48" s="2"/>
      <c r="L48" s="2"/>
      <c r="M48" s="2"/>
      <c r="N48" s="2"/>
      <c r="O48" s="2"/>
      <c r="P48" s="2"/>
      <c r="Q48" s="2"/>
      <c r="R48" s="2"/>
      <c r="S48" s="2"/>
      <c r="T48" s="2"/>
      <c r="U48" s="2"/>
      <c r="V48" s="2"/>
      <c r="W48" s="2"/>
    </row>
    <row r="49" spans="1:23" ht="128.25" x14ac:dyDescent="0.2">
      <c r="A49" s="24" t="s">
        <v>104</v>
      </c>
      <c r="B49" s="20">
        <v>0</v>
      </c>
      <c r="C49" s="20">
        <v>0</v>
      </c>
      <c r="D49" s="20">
        <v>0</v>
      </c>
      <c r="E49" s="15" t="e">
        <f>D49/C49*100</f>
        <v>#DIV/0!</v>
      </c>
      <c r="F49" s="14">
        <f>D49-C49</f>
        <v>0</v>
      </c>
      <c r="G49" s="2"/>
      <c r="H49" s="2"/>
      <c r="I49" s="2"/>
      <c r="J49" s="2"/>
      <c r="K49" s="2"/>
      <c r="L49" s="2"/>
      <c r="M49" s="2"/>
      <c r="N49" s="2"/>
      <c r="O49" s="2"/>
      <c r="P49" s="2"/>
      <c r="Q49" s="2"/>
      <c r="R49" s="2"/>
      <c r="S49" s="2"/>
      <c r="T49" s="2"/>
      <c r="U49" s="2"/>
      <c r="V49" s="2"/>
      <c r="W49" s="2"/>
    </row>
    <row r="50" spans="1:23" ht="153.75" x14ac:dyDescent="0.2">
      <c r="A50" s="24" t="s">
        <v>108</v>
      </c>
      <c r="B50" s="20">
        <v>0</v>
      </c>
      <c r="C50" s="20">
        <v>0</v>
      </c>
      <c r="D50" s="20">
        <v>0</v>
      </c>
      <c r="E50" s="15" t="e">
        <f>D50/C50*100</f>
        <v>#DIV/0!</v>
      </c>
      <c r="F50" s="14">
        <f>D50-C50</f>
        <v>0</v>
      </c>
      <c r="G50" s="2"/>
      <c r="H50" s="2"/>
      <c r="I50" s="2"/>
      <c r="J50" s="2"/>
      <c r="K50" s="2"/>
      <c r="L50" s="2"/>
      <c r="M50" s="2"/>
      <c r="N50" s="2"/>
      <c r="O50" s="2"/>
      <c r="P50" s="2"/>
      <c r="Q50" s="2"/>
      <c r="R50" s="2"/>
      <c r="S50" s="2"/>
      <c r="T50" s="2"/>
      <c r="U50" s="2"/>
      <c r="V50" s="2"/>
      <c r="W50" s="2"/>
    </row>
    <row r="51" spans="1:23" ht="51.75" x14ac:dyDescent="0.2">
      <c r="A51" s="24" t="s">
        <v>110</v>
      </c>
      <c r="B51" s="20">
        <v>0</v>
      </c>
      <c r="C51" s="20">
        <v>0</v>
      </c>
      <c r="D51" s="20">
        <v>0</v>
      </c>
      <c r="E51" s="15" t="e">
        <f>D51/C51*100</f>
        <v>#DIV/0!</v>
      </c>
      <c r="F51" s="14">
        <f>D51-C51</f>
        <v>0</v>
      </c>
      <c r="G51" s="2"/>
      <c r="H51" s="2"/>
      <c r="I51" s="2"/>
      <c r="J51" s="2"/>
      <c r="K51" s="2"/>
      <c r="L51" s="2"/>
      <c r="M51" s="2"/>
      <c r="N51" s="2"/>
      <c r="O51" s="2"/>
      <c r="P51" s="2"/>
      <c r="Q51" s="2"/>
      <c r="R51" s="2"/>
      <c r="S51" s="2"/>
      <c r="T51" s="2"/>
      <c r="U51" s="2"/>
      <c r="V51" s="2"/>
      <c r="W51" s="2"/>
    </row>
    <row r="52" spans="1:23" ht="210" customHeight="1" x14ac:dyDescent="0.2">
      <c r="A52" s="16" t="s">
        <v>68</v>
      </c>
      <c r="B52" s="20">
        <v>3086.7</v>
      </c>
      <c r="C52" s="20">
        <v>0</v>
      </c>
      <c r="D52" s="20">
        <v>0</v>
      </c>
      <c r="E52" s="15" t="e">
        <f t="shared" si="0"/>
        <v>#DIV/0!</v>
      </c>
      <c r="F52" s="14">
        <f t="shared" si="1"/>
        <v>0</v>
      </c>
      <c r="G52" s="2"/>
      <c r="H52" s="2"/>
      <c r="I52" s="2"/>
      <c r="J52" s="2"/>
      <c r="K52" s="2"/>
      <c r="L52" s="2"/>
      <c r="M52" s="2"/>
      <c r="N52" s="2"/>
      <c r="O52" s="2"/>
      <c r="P52" s="2"/>
      <c r="Q52" s="2"/>
      <c r="R52" s="2"/>
      <c r="S52" s="2"/>
      <c r="T52" s="2"/>
      <c r="U52" s="2"/>
      <c r="V52" s="2"/>
      <c r="W52" s="2"/>
    </row>
    <row r="53" spans="1:23" ht="259.5" customHeight="1" x14ac:dyDescent="0.2">
      <c r="A53" s="16" t="s">
        <v>69</v>
      </c>
      <c r="B53" s="20">
        <v>4.03</v>
      </c>
      <c r="C53" s="20">
        <v>0</v>
      </c>
      <c r="D53" s="20">
        <v>0</v>
      </c>
      <c r="E53" s="15" t="e">
        <f t="shared" si="0"/>
        <v>#DIV/0!</v>
      </c>
      <c r="F53" s="14">
        <f t="shared" si="1"/>
        <v>0</v>
      </c>
      <c r="G53" s="2"/>
      <c r="H53" s="2"/>
      <c r="I53" s="2"/>
      <c r="J53" s="2"/>
      <c r="K53" s="2"/>
      <c r="L53" s="2"/>
      <c r="M53" s="2"/>
      <c r="N53" s="2"/>
      <c r="O53" s="2"/>
      <c r="P53" s="2"/>
      <c r="Q53" s="2"/>
      <c r="R53" s="2"/>
      <c r="S53" s="2"/>
      <c r="T53" s="2"/>
      <c r="U53" s="2"/>
      <c r="V53" s="2"/>
      <c r="W53" s="2"/>
    </row>
    <row r="54" spans="1:23" ht="79.5" customHeight="1" x14ac:dyDescent="0.2">
      <c r="A54" s="16" t="s">
        <v>70</v>
      </c>
      <c r="B54" s="20">
        <v>0</v>
      </c>
      <c r="C54" s="20">
        <v>0</v>
      </c>
      <c r="D54" s="20">
        <v>0</v>
      </c>
      <c r="E54" s="15" t="e">
        <f t="shared" si="0"/>
        <v>#DIV/0!</v>
      </c>
      <c r="F54" s="14">
        <f t="shared" si="1"/>
        <v>0</v>
      </c>
      <c r="G54" s="2"/>
      <c r="H54" s="2"/>
      <c r="I54" s="2"/>
      <c r="J54" s="2"/>
      <c r="K54" s="2"/>
      <c r="L54" s="2"/>
      <c r="M54" s="2"/>
      <c r="N54" s="2"/>
      <c r="O54" s="2"/>
      <c r="P54" s="2"/>
      <c r="Q54" s="2"/>
      <c r="R54" s="2"/>
      <c r="S54" s="2"/>
      <c r="T54" s="2"/>
      <c r="U54" s="2"/>
      <c r="V54" s="2"/>
      <c r="W54" s="2"/>
    </row>
    <row r="55" spans="1:23" ht="140.25" customHeight="1" x14ac:dyDescent="0.2">
      <c r="A55" s="16" t="s">
        <v>71</v>
      </c>
      <c r="B55" s="20">
        <v>0</v>
      </c>
      <c r="C55" s="20">
        <v>0</v>
      </c>
      <c r="D55" s="20">
        <v>0</v>
      </c>
      <c r="E55" s="15" t="e">
        <f t="shared" si="0"/>
        <v>#DIV/0!</v>
      </c>
      <c r="F55" s="14">
        <f t="shared" si="1"/>
        <v>0</v>
      </c>
      <c r="G55" s="2"/>
      <c r="H55" s="2"/>
      <c r="I55" s="2"/>
      <c r="J55" s="2"/>
      <c r="K55" s="2"/>
      <c r="L55" s="2"/>
      <c r="M55" s="2"/>
      <c r="N55" s="2"/>
      <c r="O55" s="2"/>
      <c r="P55" s="2"/>
      <c r="Q55" s="2"/>
      <c r="R55" s="2"/>
      <c r="S55" s="2"/>
      <c r="T55" s="2"/>
      <c r="U55" s="2"/>
      <c r="V55" s="2"/>
      <c r="W55" s="2"/>
    </row>
    <row r="56" spans="1:23" ht="102.75" x14ac:dyDescent="0.2">
      <c r="A56" s="16" t="s">
        <v>72</v>
      </c>
      <c r="B56" s="20">
        <v>0</v>
      </c>
      <c r="C56" s="20">
        <v>0</v>
      </c>
      <c r="D56" s="20">
        <v>0</v>
      </c>
      <c r="E56" s="15" t="e">
        <f>D56/C56*100</f>
        <v>#DIV/0!</v>
      </c>
      <c r="F56" s="14">
        <f>D56-C56</f>
        <v>0</v>
      </c>
      <c r="G56" s="2"/>
      <c r="H56" s="2"/>
      <c r="I56" s="2"/>
      <c r="J56" s="2"/>
      <c r="K56" s="2"/>
      <c r="L56" s="2"/>
      <c r="M56" s="2"/>
      <c r="N56" s="2"/>
      <c r="O56" s="2"/>
      <c r="P56" s="2"/>
      <c r="Q56" s="2"/>
      <c r="R56" s="2"/>
      <c r="S56" s="2"/>
      <c r="T56" s="2"/>
      <c r="U56" s="2"/>
      <c r="V56" s="2"/>
      <c r="W56" s="2"/>
    </row>
    <row r="57" spans="1:23" ht="128.25" x14ac:dyDescent="0.2">
      <c r="A57" s="16" t="s">
        <v>73</v>
      </c>
      <c r="B57" s="20">
        <v>87.14</v>
      </c>
      <c r="C57" s="20">
        <v>0</v>
      </c>
      <c r="D57" s="20">
        <v>0</v>
      </c>
      <c r="E57" s="15" t="e">
        <f t="shared" si="0"/>
        <v>#DIV/0!</v>
      </c>
      <c r="F57" s="14">
        <f t="shared" si="1"/>
        <v>0</v>
      </c>
      <c r="G57" s="2"/>
      <c r="H57" s="2"/>
      <c r="I57" s="2"/>
      <c r="J57" s="2"/>
      <c r="K57" s="2"/>
      <c r="L57" s="2"/>
      <c r="M57" s="2"/>
      <c r="N57" s="2"/>
      <c r="O57" s="2"/>
      <c r="P57" s="2"/>
      <c r="Q57" s="2"/>
      <c r="R57" s="2"/>
      <c r="S57" s="2"/>
      <c r="T57" s="2"/>
      <c r="U57" s="2"/>
      <c r="V57" s="2"/>
      <c r="W57" s="2"/>
    </row>
    <row r="58" spans="1:23" ht="77.25" x14ac:dyDescent="0.2">
      <c r="A58" s="16" t="s">
        <v>74</v>
      </c>
      <c r="B58" s="20">
        <v>150</v>
      </c>
      <c r="C58" s="20">
        <v>0</v>
      </c>
      <c r="D58" s="20">
        <v>0</v>
      </c>
      <c r="E58" s="15" t="e">
        <f t="shared" si="0"/>
        <v>#DIV/0!</v>
      </c>
      <c r="F58" s="14">
        <f t="shared" si="1"/>
        <v>0</v>
      </c>
      <c r="G58" s="2"/>
      <c r="H58" s="2"/>
      <c r="I58" s="2"/>
      <c r="J58" s="2"/>
      <c r="K58" s="2"/>
      <c r="L58" s="2"/>
      <c r="M58" s="2"/>
      <c r="N58" s="2"/>
      <c r="O58" s="2"/>
      <c r="P58" s="2"/>
      <c r="Q58" s="2"/>
      <c r="R58" s="2"/>
      <c r="S58" s="2"/>
      <c r="T58" s="2"/>
      <c r="U58" s="2"/>
      <c r="V58" s="2"/>
      <c r="W58" s="2"/>
    </row>
    <row r="59" spans="1:23" ht="135.75" customHeight="1" x14ac:dyDescent="0.2">
      <c r="A59" s="16" t="s">
        <v>109</v>
      </c>
      <c r="B59" s="20">
        <v>0</v>
      </c>
      <c r="C59" s="20">
        <v>0</v>
      </c>
      <c r="D59" s="20">
        <v>0</v>
      </c>
      <c r="E59" s="15" t="e">
        <f t="shared" si="0"/>
        <v>#DIV/0!</v>
      </c>
      <c r="F59" s="14">
        <f t="shared" si="1"/>
        <v>0</v>
      </c>
      <c r="G59" s="2"/>
      <c r="H59" s="2"/>
      <c r="I59" s="2"/>
      <c r="J59" s="2"/>
      <c r="K59" s="2"/>
      <c r="L59" s="2"/>
      <c r="M59" s="2"/>
      <c r="N59" s="2"/>
      <c r="O59" s="2"/>
      <c r="P59" s="2"/>
      <c r="Q59" s="2"/>
      <c r="R59" s="2"/>
      <c r="S59" s="2"/>
      <c r="T59" s="2"/>
      <c r="U59" s="2"/>
      <c r="V59" s="2"/>
      <c r="W59" s="2"/>
    </row>
    <row r="60" spans="1:23" ht="77.25" x14ac:dyDescent="0.2">
      <c r="A60" s="16" t="s">
        <v>113</v>
      </c>
      <c r="B60" s="20">
        <v>0</v>
      </c>
      <c r="C60" s="20">
        <v>0</v>
      </c>
      <c r="D60" s="20">
        <v>0</v>
      </c>
      <c r="E60" s="15" t="e">
        <f t="shared" si="0"/>
        <v>#DIV/0!</v>
      </c>
      <c r="F60" s="14">
        <f t="shared" si="1"/>
        <v>0</v>
      </c>
      <c r="G60" s="2"/>
      <c r="H60" s="2"/>
      <c r="I60" s="2"/>
      <c r="J60" s="2"/>
      <c r="K60" s="2"/>
      <c r="L60" s="2"/>
      <c r="M60" s="2"/>
      <c r="N60" s="2"/>
      <c r="O60" s="2"/>
      <c r="P60" s="2"/>
      <c r="Q60" s="2"/>
      <c r="R60" s="2"/>
      <c r="S60" s="2"/>
      <c r="T60" s="2"/>
      <c r="U60" s="2"/>
      <c r="V60" s="2"/>
      <c r="W60" s="2"/>
    </row>
    <row r="61" spans="1:23" ht="117.75" customHeight="1" x14ac:dyDescent="0.2">
      <c r="A61" s="16" t="s">
        <v>75</v>
      </c>
      <c r="B61" s="20">
        <v>397.4</v>
      </c>
      <c r="C61" s="20">
        <v>177.2</v>
      </c>
      <c r="D61" s="20">
        <v>177.2</v>
      </c>
      <c r="E61" s="15">
        <f t="shared" ref="E61:E87" si="2">D61/C61*100</f>
        <v>100</v>
      </c>
      <c r="F61" s="14">
        <f t="shared" ref="F61:F87" si="3">D61-C61</f>
        <v>0</v>
      </c>
      <c r="G61" s="2"/>
      <c r="H61" s="2"/>
      <c r="I61" s="2"/>
      <c r="J61" s="2"/>
      <c r="K61" s="2"/>
      <c r="L61" s="2"/>
      <c r="M61" s="2"/>
      <c r="N61" s="2"/>
      <c r="O61" s="2"/>
      <c r="P61" s="2"/>
      <c r="Q61" s="2"/>
      <c r="R61" s="2"/>
      <c r="S61" s="2"/>
      <c r="T61" s="2"/>
      <c r="U61" s="2"/>
      <c r="V61" s="2"/>
      <c r="W61" s="2"/>
    </row>
    <row r="62" spans="1:23" ht="129.75" customHeight="1" x14ac:dyDescent="0.2">
      <c r="A62" s="16" t="s">
        <v>76</v>
      </c>
      <c r="B62" s="20">
        <v>9</v>
      </c>
      <c r="C62" s="20">
        <v>0</v>
      </c>
      <c r="D62" s="20">
        <v>0</v>
      </c>
      <c r="E62" s="15" t="e">
        <f t="shared" si="2"/>
        <v>#DIV/0!</v>
      </c>
      <c r="F62" s="14">
        <f t="shared" si="3"/>
        <v>0</v>
      </c>
      <c r="G62" s="2"/>
      <c r="H62" s="2"/>
      <c r="I62" s="2"/>
      <c r="J62" s="2"/>
      <c r="K62" s="2"/>
      <c r="L62" s="2"/>
      <c r="M62" s="2"/>
      <c r="N62" s="2"/>
      <c r="O62" s="2"/>
      <c r="P62" s="2"/>
      <c r="Q62" s="2"/>
      <c r="R62" s="2"/>
      <c r="S62" s="2"/>
      <c r="T62" s="2"/>
      <c r="U62" s="2"/>
      <c r="V62" s="2"/>
      <c r="W62" s="2"/>
    </row>
    <row r="63" spans="1:23" ht="183" customHeight="1" x14ac:dyDescent="0.2">
      <c r="A63" s="16" t="s">
        <v>77</v>
      </c>
      <c r="B63" s="20">
        <v>54.3</v>
      </c>
      <c r="C63" s="20">
        <v>9.6</v>
      </c>
      <c r="D63" s="20">
        <v>9.6</v>
      </c>
      <c r="E63" s="15">
        <f t="shared" si="2"/>
        <v>100</v>
      </c>
      <c r="F63" s="14">
        <f t="shared" si="3"/>
        <v>0</v>
      </c>
      <c r="G63" s="2"/>
      <c r="H63" s="2"/>
      <c r="I63" s="2"/>
      <c r="J63" s="2"/>
      <c r="K63" s="2"/>
      <c r="L63" s="2"/>
      <c r="M63" s="2"/>
      <c r="N63" s="2"/>
      <c r="O63" s="2"/>
      <c r="P63" s="2"/>
      <c r="Q63" s="2"/>
      <c r="R63" s="2"/>
      <c r="S63" s="2"/>
      <c r="T63" s="2"/>
      <c r="U63" s="2"/>
      <c r="V63" s="2"/>
      <c r="W63" s="2"/>
    </row>
    <row r="64" spans="1:23" ht="102.75" x14ac:dyDescent="0.2">
      <c r="A64" s="16" t="s">
        <v>78</v>
      </c>
      <c r="B64" s="20">
        <v>8.1999999999999993</v>
      </c>
      <c r="C64" s="20">
        <v>0</v>
      </c>
      <c r="D64" s="20">
        <v>0</v>
      </c>
      <c r="E64" s="15" t="e">
        <f t="shared" si="2"/>
        <v>#DIV/0!</v>
      </c>
      <c r="F64" s="14">
        <f t="shared" si="3"/>
        <v>0</v>
      </c>
      <c r="G64" s="2"/>
      <c r="H64" s="2"/>
      <c r="I64" s="2"/>
      <c r="J64" s="2"/>
      <c r="K64" s="2"/>
      <c r="L64" s="2"/>
      <c r="M64" s="2"/>
      <c r="N64" s="2"/>
      <c r="O64" s="2"/>
      <c r="P64" s="2"/>
      <c r="Q64" s="2"/>
      <c r="R64" s="2"/>
      <c r="S64" s="2"/>
      <c r="T64" s="2"/>
      <c r="U64" s="2"/>
      <c r="V64" s="2"/>
      <c r="W64" s="2"/>
    </row>
    <row r="65" spans="1:23" ht="109.5" customHeight="1" x14ac:dyDescent="0.2">
      <c r="A65" s="16" t="s">
        <v>105</v>
      </c>
      <c r="B65" s="23">
        <v>0</v>
      </c>
      <c r="C65" s="23">
        <v>0</v>
      </c>
      <c r="D65" s="23">
        <v>0</v>
      </c>
      <c r="E65" s="15" t="e">
        <f t="shared" si="2"/>
        <v>#DIV/0!</v>
      </c>
      <c r="F65" s="14">
        <f t="shared" si="3"/>
        <v>0</v>
      </c>
      <c r="G65" s="2"/>
      <c r="H65" s="2"/>
      <c r="I65" s="2"/>
      <c r="J65" s="2"/>
      <c r="K65" s="2"/>
      <c r="L65" s="2"/>
      <c r="M65" s="2"/>
      <c r="N65" s="2"/>
      <c r="O65" s="2"/>
      <c r="P65" s="2"/>
      <c r="Q65" s="2"/>
      <c r="R65" s="2"/>
      <c r="S65" s="2"/>
      <c r="T65" s="2"/>
      <c r="U65" s="2"/>
      <c r="V65" s="2"/>
      <c r="W65" s="2"/>
    </row>
    <row r="66" spans="1:23" ht="60.75" customHeight="1" x14ac:dyDescent="0.2">
      <c r="A66" s="16" t="s">
        <v>79</v>
      </c>
      <c r="B66" s="20">
        <v>0</v>
      </c>
      <c r="C66" s="20">
        <v>0</v>
      </c>
      <c r="D66" s="20">
        <v>0</v>
      </c>
      <c r="E66" s="15" t="e">
        <f t="shared" si="2"/>
        <v>#DIV/0!</v>
      </c>
      <c r="F66" s="14">
        <f t="shared" si="3"/>
        <v>0</v>
      </c>
      <c r="G66" s="2"/>
      <c r="H66" s="2"/>
      <c r="I66" s="2"/>
      <c r="J66" s="2"/>
      <c r="K66" s="2"/>
      <c r="L66" s="2"/>
      <c r="M66" s="2"/>
      <c r="N66" s="2"/>
      <c r="O66" s="2"/>
      <c r="P66" s="2"/>
      <c r="Q66" s="2"/>
      <c r="R66" s="2"/>
      <c r="S66" s="2"/>
      <c r="T66" s="2"/>
      <c r="U66" s="2"/>
      <c r="V66" s="2"/>
      <c r="W66" s="2"/>
    </row>
    <row r="67" spans="1:23" ht="108" customHeight="1" x14ac:dyDescent="0.2">
      <c r="A67" s="16" t="s">
        <v>80</v>
      </c>
      <c r="B67" s="20">
        <v>15883.3</v>
      </c>
      <c r="C67" s="20">
        <v>3489.2</v>
      </c>
      <c r="D67" s="20">
        <v>3489.2</v>
      </c>
      <c r="E67" s="15">
        <f>D67/C67*100</f>
        <v>100</v>
      </c>
      <c r="F67" s="14">
        <f>D67-C67</f>
        <v>0</v>
      </c>
      <c r="G67" s="2"/>
      <c r="H67" s="2"/>
      <c r="I67" s="2"/>
      <c r="J67" s="2"/>
      <c r="K67" s="2"/>
      <c r="L67" s="2"/>
      <c r="M67" s="2"/>
      <c r="N67" s="2"/>
      <c r="O67" s="2"/>
      <c r="P67" s="2"/>
      <c r="Q67" s="2"/>
      <c r="R67" s="2"/>
      <c r="S67" s="2"/>
      <c r="T67" s="2"/>
      <c r="U67" s="2"/>
      <c r="V67" s="2"/>
      <c r="W67" s="2"/>
    </row>
    <row r="68" spans="1:23" ht="310.5" customHeight="1" x14ac:dyDescent="0.2">
      <c r="A68" s="16" t="s">
        <v>81</v>
      </c>
      <c r="B68" s="20">
        <v>276</v>
      </c>
      <c r="C68" s="20">
        <v>0</v>
      </c>
      <c r="D68" s="20">
        <v>0</v>
      </c>
      <c r="E68" s="15" t="e">
        <f t="shared" si="2"/>
        <v>#DIV/0!</v>
      </c>
      <c r="F68" s="14">
        <f t="shared" si="3"/>
        <v>0</v>
      </c>
      <c r="G68" s="2"/>
      <c r="H68" s="2"/>
      <c r="I68" s="2"/>
      <c r="J68" s="2"/>
      <c r="K68" s="2"/>
      <c r="L68" s="2"/>
      <c r="M68" s="2"/>
      <c r="N68" s="2"/>
      <c r="O68" s="2"/>
      <c r="P68" s="2"/>
      <c r="Q68" s="2"/>
      <c r="R68" s="2"/>
      <c r="S68" s="2"/>
      <c r="T68" s="2"/>
      <c r="U68" s="2"/>
      <c r="V68" s="2"/>
      <c r="W68" s="2"/>
    </row>
    <row r="69" spans="1:23" ht="133.5" customHeight="1" x14ac:dyDescent="0.2">
      <c r="A69" s="16" t="s">
        <v>82</v>
      </c>
      <c r="B69" s="20">
        <v>35609.800000000003</v>
      </c>
      <c r="C69" s="20">
        <v>7614.9</v>
      </c>
      <c r="D69" s="20">
        <v>7614.9</v>
      </c>
      <c r="E69" s="15">
        <f t="shared" si="2"/>
        <v>100</v>
      </c>
      <c r="F69" s="14">
        <f t="shared" si="3"/>
        <v>0</v>
      </c>
      <c r="G69" s="2"/>
      <c r="H69" s="2"/>
      <c r="I69" s="2"/>
      <c r="J69" s="2"/>
      <c r="K69" s="2"/>
      <c r="L69" s="2"/>
      <c r="M69" s="2"/>
      <c r="N69" s="2"/>
      <c r="O69" s="2"/>
      <c r="P69" s="2"/>
      <c r="Q69" s="2"/>
      <c r="R69" s="2"/>
      <c r="S69" s="2"/>
      <c r="T69" s="2"/>
      <c r="U69" s="2"/>
      <c r="V69" s="2"/>
      <c r="W69" s="2"/>
    </row>
    <row r="70" spans="1:23" ht="77.25" x14ac:dyDescent="0.2">
      <c r="A70" s="16" t="s">
        <v>83</v>
      </c>
      <c r="B70" s="20">
        <v>922.1</v>
      </c>
      <c r="C70" s="35">
        <v>230.4</v>
      </c>
      <c r="D70" s="35">
        <v>230.4</v>
      </c>
      <c r="E70" s="15">
        <f t="shared" si="2"/>
        <v>100</v>
      </c>
      <c r="F70" s="14">
        <f t="shared" si="3"/>
        <v>0</v>
      </c>
      <c r="G70" s="2"/>
      <c r="H70" s="2"/>
      <c r="I70" s="2"/>
      <c r="J70" s="2"/>
      <c r="K70" s="2"/>
      <c r="L70" s="2"/>
      <c r="M70" s="2"/>
      <c r="N70" s="2"/>
      <c r="O70" s="2"/>
      <c r="P70" s="2"/>
      <c r="Q70" s="2"/>
      <c r="R70" s="2"/>
      <c r="S70" s="2"/>
      <c r="T70" s="2"/>
      <c r="U70" s="2"/>
      <c r="V70" s="2"/>
      <c r="W70" s="2"/>
    </row>
    <row r="71" spans="1:23" ht="79.5" customHeight="1" x14ac:dyDescent="0.2">
      <c r="A71" s="16" t="s">
        <v>84</v>
      </c>
      <c r="B71" s="36">
        <v>13741.3</v>
      </c>
      <c r="C71" s="20">
        <v>3435</v>
      </c>
      <c r="D71" s="20">
        <v>3435</v>
      </c>
      <c r="E71" s="15">
        <f t="shared" si="2"/>
        <v>100</v>
      </c>
      <c r="F71" s="14">
        <f t="shared" si="3"/>
        <v>0</v>
      </c>
      <c r="G71" s="2"/>
      <c r="H71" s="2"/>
      <c r="I71" s="2"/>
      <c r="J71" s="2"/>
      <c r="K71" s="2"/>
      <c r="L71" s="2"/>
      <c r="M71" s="2"/>
      <c r="N71" s="2"/>
      <c r="O71" s="2"/>
      <c r="P71" s="2"/>
      <c r="Q71" s="2"/>
      <c r="R71" s="2"/>
      <c r="S71" s="2"/>
      <c r="T71" s="2"/>
      <c r="U71" s="2"/>
      <c r="V71" s="2"/>
      <c r="W71" s="2"/>
    </row>
    <row r="72" spans="1:23" ht="102.75" x14ac:dyDescent="0.2">
      <c r="A72" s="16" t="s">
        <v>85</v>
      </c>
      <c r="B72" s="20">
        <v>261.8</v>
      </c>
      <c r="C72" s="37">
        <v>65.5</v>
      </c>
      <c r="D72" s="37">
        <v>65.5</v>
      </c>
      <c r="E72" s="15">
        <f t="shared" si="2"/>
        <v>100</v>
      </c>
      <c r="F72" s="14">
        <f t="shared" si="3"/>
        <v>0</v>
      </c>
      <c r="G72" s="2"/>
      <c r="H72" s="2"/>
      <c r="I72" s="2"/>
      <c r="J72" s="2"/>
      <c r="K72" s="2"/>
      <c r="L72" s="2"/>
      <c r="M72" s="2"/>
      <c r="N72" s="2"/>
      <c r="O72" s="2"/>
      <c r="P72" s="2"/>
      <c r="Q72" s="2"/>
      <c r="R72" s="2"/>
      <c r="S72" s="2"/>
      <c r="T72" s="2"/>
      <c r="U72" s="2"/>
      <c r="V72" s="2"/>
      <c r="W72" s="2"/>
    </row>
    <row r="73" spans="1:23" ht="77.25" x14ac:dyDescent="0.2">
      <c r="A73" s="16" t="s">
        <v>86</v>
      </c>
      <c r="B73" s="20">
        <v>7336</v>
      </c>
      <c r="C73" s="20">
        <v>3625.2</v>
      </c>
      <c r="D73" s="20">
        <v>3625.2</v>
      </c>
      <c r="E73" s="15">
        <f t="shared" si="2"/>
        <v>100</v>
      </c>
      <c r="F73" s="14">
        <f t="shared" si="3"/>
        <v>0</v>
      </c>
      <c r="G73" s="2"/>
      <c r="H73" s="2"/>
      <c r="I73" s="2"/>
      <c r="J73" s="2"/>
      <c r="K73" s="2"/>
      <c r="L73" s="2"/>
      <c r="M73" s="2"/>
      <c r="N73" s="2"/>
      <c r="O73" s="2"/>
      <c r="P73" s="2"/>
      <c r="Q73" s="2"/>
      <c r="R73" s="2"/>
      <c r="S73" s="2"/>
      <c r="T73" s="2"/>
      <c r="U73" s="2"/>
      <c r="V73" s="2"/>
      <c r="W73" s="2"/>
    </row>
    <row r="74" spans="1:23" ht="77.25" x14ac:dyDescent="0.2">
      <c r="A74" s="16" t="s">
        <v>114</v>
      </c>
      <c r="B74" s="20">
        <v>0</v>
      </c>
      <c r="C74" s="20">
        <v>0</v>
      </c>
      <c r="D74" s="20">
        <v>0</v>
      </c>
      <c r="E74" s="15" t="e">
        <f t="shared" si="2"/>
        <v>#DIV/0!</v>
      </c>
      <c r="F74" s="14">
        <f t="shared" si="3"/>
        <v>0</v>
      </c>
      <c r="G74" s="2"/>
      <c r="H74" s="2"/>
      <c r="I74" s="2"/>
      <c r="J74" s="2"/>
      <c r="K74" s="2"/>
      <c r="L74" s="2"/>
      <c r="M74" s="2"/>
      <c r="N74" s="2"/>
      <c r="O74" s="2"/>
      <c r="P74" s="2"/>
      <c r="Q74" s="2"/>
      <c r="R74" s="2"/>
      <c r="S74" s="2"/>
      <c r="T74" s="2"/>
      <c r="U74" s="2"/>
      <c r="V74" s="2"/>
      <c r="W74" s="2"/>
    </row>
    <row r="75" spans="1:23" ht="183" customHeight="1" x14ac:dyDescent="0.2">
      <c r="A75" s="16" t="s">
        <v>106</v>
      </c>
      <c r="B75" s="20">
        <v>731.8</v>
      </c>
      <c r="C75" s="20">
        <v>731.8</v>
      </c>
      <c r="D75" s="20">
        <v>731.8</v>
      </c>
      <c r="E75" s="15">
        <f t="shared" si="2"/>
        <v>100</v>
      </c>
      <c r="F75" s="14">
        <f t="shared" si="3"/>
        <v>0</v>
      </c>
      <c r="G75" s="2"/>
      <c r="H75" s="2"/>
      <c r="I75" s="2"/>
      <c r="J75" s="2"/>
      <c r="K75" s="2"/>
      <c r="L75" s="2"/>
      <c r="M75" s="2"/>
      <c r="N75" s="2"/>
      <c r="O75" s="2"/>
      <c r="P75" s="2"/>
      <c r="Q75" s="2"/>
      <c r="R75" s="2"/>
      <c r="S75" s="2"/>
      <c r="T75" s="2"/>
      <c r="U75" s="2"/>
      <c r="V75" s="2"/>
      <c r="W75" s="2"/>
    </row>
    <row r="76" spans="1:23" ht="60" customHeight="1" x14ac:dyDescent="0.2">
      <c r="A76" s="16" t="s">
        <v>87</v>
      </c>
      <c r="B76" s="20">
        <v>710.4</v>
      </c>
      <c r="C76" s="20">
        <v>154.5</v>
      </c>
      <c r="D76" s="20">
        <v>154.5</v>
      </c>
      <c r="E76" s="15">
        <f t="shared" si="2"/>
        <v>100</v>
      </c>
      <c r="F76" s="14">
        <f t="shared" si="3"/>
        <v>0</v>
      </c>
      <c r="G76" s="2"/>
      <c r="H76" s="2"/>
      <c r="I76" s="2"/>
      <c r="J76" s="2"/>
      <c r="K76" s="2"/>
      <c r="L76" s="2"/>
      <c r="M76" s="2"/>
      <c r="N76" s="2"/>
      <c r="O76" s="2"/>
      <c r="P76" s="2"/>
      <c r="Q76" s="2"/>
      <c r="R76" s="2"/>
      <c r="S76" s="2"/>
      <c r="T76" s="2"/>
      <c r="U76" s="2"/>
      <c r="V76" s="2"/>
      <c r="W76" s="2"/>
    </row>
    <row r="77" spans="1:23" ht="105.75" customHeight="1" x14ac:dyDescent="0.2">
      <c r="A77" s="16" t="s">
        <v>88</v>
      </c>
      <c r="B77" s="20">
        <v>379.8</v>
      </c>
      <c r="C77" s="20">
        <v>119.4</v>
      </c>
      <c r="D77" s="20">
        <v>119.4</v>
      </c>
      <c r="E77" s="15">
        <f t="shared" si="2"/>
        <v>100</v>
      </c>
      <c r="F77" s="14">
        <f t="shared" si="3"/>
        <v>0</v>
      </c>
      <c r="G77" s="2"/>
      <c r="H77" s="2"/>
      <c r="I77" s="2"/>
      <c r="J77" s="2"/>
      <c r="K77" s="2"/>
      <c r="L77" s="2"/>
      <c r="M77" s="2"/>
      <c r="N77" s="2"/>
      <c r="O77" s="2"/>
      <c r="P77" s="2"/>
      <c r="Q77" s="2"/>
      <c r="R77" s="2"/>
      <c r="S77" s="2"/>
      <c r="T77" s="2"/>
      <c r="U77" s="2"/>
      <c r="V77" s="2"/>
      <c r="W77" s="2"/>
    </row>
    <row r="78" spans="1:23" ht="127.5" customHeight="1" x14ac:dyDescent="0.2">
      <c r="A78" s="16" t="s">
        <v>89</v>
      </c>
      <c r="B78" s="20">
        <v>37260.5</v>
      </c>
      <c r="C78" s="20">
        <v>3460.9</v>
      </c>
      <c r="D78" s="20">
        <v>3460.9</v>
      </c>
      <c r="E78" s="15">
        <f t="shared" si="2"/>
        <v>100</v>
      </c>
      <c r="F78" s="14">
        <f t="shared" si="3"/>
        <v>0</v>
      </c>
      <c r="G78" s="2"/>
      <c r="H78" s="2"/>
      <c r="I78" s="2"/>
      <c r="J78" s="2"/>
      <c r="K78" s="2"/>
      <c r="L78" s="2"/>
      <c r="M78" s="2"/>
      <c r="N78" s="2"/>
      <c r="O78" s="2"/>
      <c r="P78" s="2"/>
      <c r="Q78" s="2"/>
      <c r="R78" s="2"/>
      <c r="S78" s="2"/>
      <c r="T78" s="2"/>
      <c r="U78" s="2"/>
      <c r="V78" s="2"/>
      <c r="W78" s="2"/>
    </row>
    <row r="79" spans="1:23" ht="102.75" x14ac:dyDescent="0.2">
      <c r="A79" s="16" t="s">
        <v>90</v>
      </c>
      <c r="B79" s="20">
        <v>0</v>
      </c>
      <c r="C79" s="20">
        <v>0</v>
      </c>
      <c r="D79" s="20">
        <v>0</v>
      </c>
      <c r="E79" s="15" t="e">
        <f t="shared" si="2"/>
        <v>#DIV/0!</v>
      </c>
      <c r="F79" s="14">
        <f t="shared" si="3"/>
        <v>0</v>
      </c>
      <c r="G79" s="2"/>
      <c r="H79" s="2"/>
      <c r="I79" s="2"/>
      <c r="J79" s="2"/>
      <c r="K79" s="2"/>
      <c r="L79" s="2"/>
      <c r="M79" s="2"/>
      <c r="N79" s="2"/>
      <c r="O79" s="2"/>
      <c r="P79" s="2"/>
      <c r="Q79" s="2"/>
      <c r="R79" s="2"/>
      <c r="S79" s="2"/>
      <c r="T79" s="2"/>
      <c r="U79" s="2"/>
      <c r="V79" s="2"/>
      <c r="W79" s="2"/>
    </row>
    <row r="80" spans="1:23" ht="135" customHeight="1" x14ac:dyDescent="0.2">
      <c r="A80" s="16" t="s">
        <v>91</v>
      </c>
      <c r="B80" s="20">
        <v>53975.6</v>
      </c>
      <c r="C80" s="20">
        <v>13713.3</v>
      </c>
      <c r="D80" s="20">
        <v>13713.3</v>
      </c>
      <c r="E80" s="15">
        <f t="shared" si="2"/>
        <v>100</v>
      </c>
      <c r="F80" s="14">
        <f t="shared" si="3"/>
        <v>0</v>
      </c>
      <c r="G80" s="2"/>
      <c r="H80" s="2"/>
      <c r="I80" s="2"/>
      <c r="J80" s="2"/>
      <c r="K80" s="2"/>
      <c r="L80" s="2"/>
      <c r="M80" s="2"/>
      <c r="N80" s="2"/>
      <c r="O80" s="2"/>
      <c r="P80" s="2"/>
      <c r="Q80" s="2"/>
      <c r="R80" s="2"/>
      <c r="S80" s="2"/>
      <c r="T80" s="2"/>
      <c r="U80" s="2"/>
      <c r="V80" s="2"/>
      <c r="W80" s="2"/>
    </row>
    <row r="81" spans="1:23" ht="105.75" customHeight="1" x14ac:dyDescent="0.2">
      <c r="A81" s="16" t="s">
        <v>92</v>
      </c>
      <c r="B81" s="20">
        <v>213.5</v>
      </c>
      <c r="C81" s="20">
        <v>120.6</v>
      </c>
      <c r="D81" s="20">
        <v>120.6</v>
      </c>
      <c r="E81" s="15">
        <f t="shared" si="2"/>
        <v>100</v>
      </c>
      <c r="F81" s="14">
        <f t="shared" si="3"/>
        <v>0</v>
      </c>
      <c r="G81" s="2"/>
      <c r="H81" s="2"/>
      <c r="I81" s="2"/>
      <c r="J81" s="2"/>
      <c r="K81" s="2"/>
      <c r="L81" s="2"/>
      <c r="M81" s="2"/>
      <c r="N81" s="2"/>
      <c r="O81" s="2"/>
      <c r="P81" s="2"/>
      <c r="Q81" s="2"/>
      <c r="R81" s="2"/>
      <c r="S81" s="2"/>
      <c r="T81" s="2"/>
      <c r="U81" s="2"/>
      <c r="V81" s="2"/>
      <c r="W81" s="2"/>
    </row>
    <row r="82" spans="1:23" ht="105.75" customHeight="1" x14ac:dyDescent="0.2">
      <c r="A82" s="16" t="s">
        <v>117</v>
      </c>
      <c r="B82" s="20">
        <v>600</v>
      </c>
      <c r="C82" s="20">
        <v>600</v>
      </c>
      <c r="D82" s="20">
        <v>600</v>
      </c>
      <c r="E82" s="15">
        <f t="shared" si="2"/>
        <v>100</v>
      </c>
      <c r="F82" s="14">
        <f t="shared" si="3"/>
        <v>0</v>
      </c>
      <c r="G82" s="2"/>
      <c r="H82" s="2"/>
      <c r="I82" s="2"/>
      <c r="J82" s="2"/>
      <c r="K82" s="2"/>
      <c r="L82" s="2"/>
      <c r="M82" s="2"/>
      <c r="N82" s="2"/>
      <c r="O82" s="2"/>
      <c r="P82" s="2"/>
      <c r="Q82" s="2"/>
      <c r="R82" s="2"/>
      <c r="S82" s="2"/>
      <c r="T82" s="2"/>
      <c r="U82" s="2"/>
      <c r="V82" s="2"/>
      <c r="W82" s="2"/>
    </row>
    <row r="83" spans="1:23" ht="207" customHeight="1" x14ac:dyDescent="0.2">
      <c r="A83" s="16" t="s">
        <v>93</v>
      </c>
      <c r="B83" s="20">
        <v>3152.5</v>
      </c>
      <c r="C83" s="20">
        <v>0</v>
      </c>
      <c r="D83" s="20">
        <v>0</v>
      </c>
      <c r="E83" s="15" t="e">
        <f t="shared" si="2"/>
        <v>#DIV/0!</v>
      </c>
      <c r="F83" s="14">
        <f t="shared" si="3"/>
        <v>0</v>
      </c>
      <c r="G83" s="2"/>
      <c r="H83" s="2"/>
      <c r="I83" s="2"/>
      <c r="J83" s="2"/>
      <c r="K83" s="2"/>
      <c r="L83" s="2"/>
      <c r="M83" s="2"/>
      <c r="N83" s="2"/>
      <c r="O83" s="2"/>
      <c r="P83" s="2"/>
      <c r="Q83" s="2"/>
      <c r="R83" s="2"/>
      <c r="S83" s="2"/>
      <c r="T83" s="2"/>
      <c r="U83" s="2"/>
      <c r="V83" s="2"/>
      <c r="W83" s="2"/>
    </row>
    <row r="84" spans="1:23" ht="180.75" customHeight="1" x14ac:dyDescent="0.2">
      <c r="A84" s="16" t="s">
        <v>94</v>
      </c>
      <c r="B84" s="20">
        <v>277993.2</v>
      </c>
      <c r="C84" s="20">
        <v>77268.399999999994</v>
      </c>
      <c r="D84" s="20">
        <v>77268.399999999994</v>
      </c>
      <c r="E84" s="15">
        <f t="shared" si="2"/>
        <v>100</v>
      </c>
      <c r="F84" s="14">
        <f t="shared" si="3"/>
        <v>0</v>
      </c>
      <c r="G84" s="2"/>
      <c r="H84" s="2"/>
      <c r="I84" s="2"/>
      <c r="J84" s="2"/>
      <c r="K84" s="2"/>
      <c r="L84" s="2"/>
      <c r="M84" s="2"/>
      <c r="N84" s="2"/>
      <c r="O84" s="2"/>
      <c r="P84" s="2"/>
      <c r="Q84" s="2"/>
      <c r="R84" s="2"/>
      <c r="S84" s="2"/>
      <c r="T84" s="2"/>
      <c r="U84" s="2"/>
      <c r="V84" s="2"/>
      <c r="W84" s="2"/>
    </row>
    <row r="85" spans="1:23" ht="103.5" customHeight="1" x14ac:dyDescent="0.2">
      <c r="A85" s="24" t="s">
        <v>95</v>
      </c>
      <c r="B85" s="20">
        <v>1550</v>
      </c>
      <c r="C85" s="20">
        <v>0</v>
      </c>
      <c r="D85" s="20">
        <v>0</v>
      </c>
      <c r="E85" s="15" t="e">
        <f t="shared" si="2"/>
        <v>#DIV/0!</v>
      </c>
      <c r="F85" s="14">
        <f t="shared" si="3"/>
        <v>0</v>
      </c>
      <c r="G85" s="2"/>
      <c r="H85" s="2"/>
      <c r="I85" s="2"/>
      <c r="J85" s="2"/>
      <c r="K85" s="2"/>
      <c r="L85" s="2"/>
      <c r="M85" s="2"/>
      <c r="N85" s="2"/>
      <c r="O85" s="2"/>
      <c r="P85" s="2"/>
      <c r="Q85" s="2"/>
      <c r="R85" s="2"/>
      <c r="S85" s="2"/>
      <c r="T85" s="2"/>
      <c r="U85" s="2"/>
      <c r="V85" s="2"/>
      <c r="W85" s="2"/>
    </row>
    <row r="86" spans="1:23" ht="103.5" customHeight="1" x14ac:dyDescent="0.2">
      <c r="A86" s="24" t="s">
        <v>116</v>
      </c>
      <c r="B86" s="20">
        <v>100</v>
      </c>
      <c r="C86" s="20">
        <v>0</v>
      </c>
      <c r="D86" s="20">
        <v>0</v>
      </c>
      <c r="E86" s="15" t="e">
        <f t="shared" si="2"/>
        <v>#DIV/0!</v>
      </c>
      <c r="F86" s="14">
        <f t="shared" si="3"/>
        <v>0</v>
      </c>
      <c r="G86" s="2"/>
      <c r="H86" s="2"/>
      <c r="I86" s="2"/>
      <c r="J86" s="2"/>
      <c r="K86" s="2"/>
      <c r="L86" s="2"/>
      <c r="M86" s="2"/>
      <c r="N86" s="2"/>
      <c r="O86" s="2"/>
      <c r="P86" s="2"/>
      <c r="Q86" s="2"/>
      <c r="R86" s="2"/>
      <c r="S86" s="2"/>
      <c r="T86" s="2"/>
      <c r="U86" s="2"/>
      <c r="V86" s="2"/>
      <c r="W86" s="2"/>
    </row>
    <row r="87" spans="1:23" ht="103.5" customHeight="1" x14ac:dyDescent="0.2">
      <c r="A87" s="24" t="s">
        <v>111</v>
      </c>
      <c r="B87" s="20">
        <v>227.27</v>
      </c>
      <c r="C87" s="20">
        <v>0</v>
      </c>
      <c r="D87" s="20">
        <v>0</v>
      </c>
      <c r="E87" s="15" t="e">
        <f t="shared" si="2"/>
        <v>#DIV/0!</v>
      </c>
      <c r="F87" s="14">
        <f t="shared" si="3"/>
        <v>0</v>
      </c>
      <c r="G87" s="2"/>
      <c r="H87" s="2"/>
      <c r="I87" s="2"/>
      <c r="J87" s="2"/>
      <c r="K87" s="2"/>
      <c r="L87" s="2"/>
      <c r="M87" s="2"/>
      <c r="N87" s="2"/>
      <c r="O87" s="2"/>
      <c r="P87" s="2"/>
      <c r="Q87" s="2"/>
      <c r="R87" s="2"/>
      <c r="S87" s="2"/>
      <c r="T87" s="2"/>
      <c r="U87" s="2"/>
      <c r="V87" s="2"/>
      <c r="W87" s="2"/>
    </row>
    <row r="88" spans="1:23" ht="129" customHeight="1" x14ac:dyDescent="0.35">
      <c r="A88" s="24" t="s">
        <v>96</v>
      </c>
      <c r="B88" s="23">
        <v>0</v>
      </c>
      <c r="C88" s="23">
        <v>0</v>
      </c>
      <c r="D88" s="23">
        <v>0</v>
      </c>
      <c r="E88" s="15" t="e">
        <f t="shared" ref="E88:E116" si="4">D88/C88*100</f>
        <v>#DIV/0!</v>
      </c>
      <c r="F88" s="14">
        <f t="shared" ref="F88:F116" si="5">D88-C88</f>
        <v>0</v>
      </c>
      <c r="G88" s="4"/>
      <c r="H88" s="2"/>
      <c r="I88" s="2"/>
      <c r="J88" s="2"/>
      <c r="K88" s="2"/>
      <c r="L88" s="2"/>
      <c r="M88" s="2"/>
      <c r="N88" s="2"/>
      <c r="O88" s="2"/>
      <c r="P88" s="2"/>
      <c r="Q88" s="2"/>
      <c r="R88" s="2"/>
      <c r="S88" s="2"/>
      <c r="T88" s="2"/>
      <c r="U88" s="2"/>
      <c r="V88" s="2"/>
      <c r="W88" s="2"/>
    </row>
    <row r="89" spans="1:23" ht="96" customHeight="1" x14ac:dyDescent="0.35">
      <c r="A89" s="24" t="s">
        <v>97</v>
      </c>
      <c r="B89" s="23">
        <v>30695.1</v>
      </c>
      <c r="C89" s="20">
        <v>0</v>
      </c>
      <c r="D89" s="20">
        <v>0</v>
      </c>
      <c r="E89" s="15" t="e">
        <f t="shared" si="4"/>
        <v>#DIV/0!</v>
      </c>
      <c r="F89" s="14">
        <f t="shared" si="5"/>
        <v>0</v>
      </c>
      <c r="G89" s="4"/>
      <c r="H89" s="2"/>
      <c r="I89" s="2"/>
      <c r="J89" s="2"/>
      <c r="K89" s="2"/>
      <c r="L89" s="2"/>
      <c r="M89" s="2"/>
      <c r="N89" s="2"/>
      <c r="O89" s="2"/>
      <c r="P89" s="2"/>
      <c r="Q89" s="2"/>
      <c r="R89" s="2"/>
      <c r="S89" s="2"/>
      <c r="T89" s="2"/>
      <c r="U89" s="2"/>
      <c r="V89" s="2"/>
      <c r="W89" s="2"/>
    </row>
    <row r="90" spans="1:23" ht="84.6" customHeight="1" x14ac:dyDescent="0.35">
      <c r="A90" s="24" t="s">
        <v>98</v>
      </c>
      <c r="B90" s="23">
        <v>50000</v>
      </c>
      <c r="C90" s="23">
        <v>50000</v>
      </c>
      <c r="D90" s="23">
        <v>50000</v>
      </c>
      <c r="E90" s="15">
        <f t="shared" si="4"/>
        <v>100</v>
      </c>
      <c r="F90" s="14">
        <f t="shared" si="5"/>
        <v>0</v>
      </c>
      <c r="G90" s="4"/>
      <c r="H90" s="2"/>
      <c r="I90" s="2"/>
      <c r="J90" s="2"/>
      <c r="K90" s="2"/>
      <c r="L90" s="2"/>
      <c r="M90" s="2"/>
      <c r="N90" s="2"/>
      <c r="O90" s="2"/>
      <c r="P90" s="2"/>
      <c r="Q90" s="2"/>
      <c r="R90" s="2"/>
      <c r="S90" s="2"/>
      <c r="T90" s="2"/>
      <c r="U90" s="2"/>
      <c r="V90" s="2"/>
      <c r="W90" s="2"/>
    </row>
    <row r="91" spans="1:23" ht="151.5" customHeight="1" x14ac:dyDescent="0.2">
      <c r="A91" s="34" t="s">
        <v>99</v>
      </c>
      <c r="B91" s="23">
        <v>1950</v>
      </c>
      <c r="C91" s="20">
        <v>241.5</v>
      </c>
      <c r="D91" s="20">
        <v>241.5</v>
      </c>
      <c r="E91" s="15">
        <f t="shared" si="4"/>
        <v>100</v>
      </c>
      <c r="F91" s="14">
        <f t="shared" si="5"/>
        <v>0</v>
      </c>
      <c r="G91" s="2"/>
      <c r="H91" s="2"/>
      <c r="I91" s="2"/>
      <c r="J91" s="2"/>
      <c r="K91" s="2"/>
      <c r="L91" s="2"/>
      <c r="M91" s="2"/>
      <c r="N91" s="2"/>
      <c r="O91" s="2"/>
      <c r="P91" s="2"/>
      <c r="Q91" s="2"/>
      <c r="R91" s="2"/>
      <c r="S91" s="2"/>
      <c r="T91" s="2"/>
      <c r="U91" s="2"/>
      <c r="V91" s="2"/>
      <c r="W91" s="2"/>
    </row>
    <row r="92" spans="1:23" ht="104.25" customHeight="1" x14ac:dyDescent="0.2">
      <c r="A92" s="34" t="s">
        <v>100</v>
      </c>
      <c r="B92" s="23">
        <v>0</v>
      </c>
      <c r="C92" s="20">
        <v>0</v>
      </c>
      <c r="D92" s="20">
        <v>0</v>
      </c>
      <c r="E92" s="15" t="e">
        <f t="shared" si="4"/>
        <v>#DIV/0!</v>
      </c>
      <c r="F92" s="14">
        <f t="shared" si="5"/>
        <v>0</v>
      </c>
      <c r="G92" s="2"/>
      <c r="H92" s="2"/>
      <c r="I92" s="2"/>
      <c r="J92" s="2"/>
      <c r="K92" s="2"/>
      <c r="L92" s="2"/>
      <c r="M92" s="2"/>
      <c r="N92" s="2"/>
      <c r="O92" s="2"/>
      <c r="P92" s="2"/>
      <c r="Q92" s="2"/>
      <c r="R92" s="2"/>
      <c r="S92" s="2"/>
      <c r="T92" s="2"/>
      <c r="U92" s="2"/>
      <c r="V92" s="2"/>
      <c r="W92" s="2"/>
    </row>
    <row r="93" spans="1:23" ht="111.75" customHeight="1" x14ac:dyDescent="0.2">
      <c r="A93" s="34" t="s">
        <v>101</v>
      </c>
      <c r="B93" s="23">
        <v>0</v>
      </c>
      <c r="C93" s="20">
        <v>0</v>
      </c>
      <c r="D93" s="20">
        <v>0</v>
      </c>
      <c r="E93" s="15" t="e">
        <f t="shared" si="4"/>
        <v>#DIV/0!</v>
      </c>
      <c r="F93" s="14">
        <f t="shared" si="5"/>
        <v>0</v>
      </c>
      <c r="G93" s="2"/>
      <c r="H93" s="2"/>
      <c r="I93" s="2"/>
      <c r="J93" s="2"/>
      <c r="K93" s="2"/>
      <c r="L93" s="2"/>
      <c r="M93" s="2"/>
      <c r="N93" s="2"/>
      <c r="O93" s="2"/>
      <c r="P93" s="2"/>
      <c r="Q93" s="2"/>
      <c r="R93" s="2"/>
      <c r="S93" s="2"/>
      <c r="T93" s="2"/>
      <c r="U93" s="2"/>
      <c r="V93" s="2"/>
      <c r="W93" s="2"/>
    </row>
    <row r="94" spans="1:23" ht="52.15" customHeight="1" x14ac:dyDescent="0.2">
      <c r="A94" s="24" t="s">
        <v>102</v>
      </c>
      <c r="B94" s="20">
        <v>1375.4</v>
      </c>
      <c r="C94" s="20">
        <v>1153.7</v>
      </c>
      <c r="D94" s="20">
        <v>1153.7</v>
      </c>
      <c r="E94" s="15">
        <f t="shared" si="4"/>
        <v>100</v>
      </c>
      <c r="F94" s="14">
        <f t="shared" si="5"/>
        <v>0</v>
      </c>
      <c r="G94" s="2"/>
      <c r="H94" s="2"/>
      <c r="I94" s="2"/>
      <c r="J94" s="2"/>
      <c r="K94" s="2"/>
      <c r="L94" s="2"/>
      <c r="M94" s="2"/>
      <c r="N94" s="2"/>
      <c r="O94" s="2"/>
      <c r="P94" s="2"/>
      <c r="Q94" s="2"/>
      <c r="R94" s="2"/>
      <c r="S94" s="2"/>
      <c r="T94" s="2"/>
      <c r="U94" s="2"/>
      <c r="V94" s="2"/>
      <c r="W94" s="2"/>
    </row>
    <row r="95" spans="1:23" ht="77.25" customHeight="1" x14ac:dyDescent="0.2">
      <c r="A95" s="24" t="s">
        <v>103</v>
      </c>
      <c r="B95" s="20">
        <v>88.8</v>
      </c>
      <c r="C95" s="20">
        <v>0</v>
      </c>
      <c r="D95" s="20">
        <v>0</v>
      </c>
      <c r="E95" s="15" t="e">
        <f t="shared" si="4"/>
        <v>#DIV/0!</v>
      </c>
      <c r="F95" s="14">
        <f t="shared" si="5"/>
        <v>0</v>
      </c>
      <c r="G95" s="2"/>
      <c r="H95" s="2"/>
      <c r="I95" s="2"/>
      <c r="J95" s="2"/>
      <c r="K95" s="2"/>
      <c r="L95" s="2"/>
      <c r="M95" s="2"/>
      <c r="N95" s="2"/>
      <c r="O95" s="2"/>
      <c r="P95" s="2"/>
      <c r="Q95" s="2"/>
      <c r="R95" s="2"/>
      <c r="S95" s="2"/>
      <c r="T95" s="2"/>
      <c r="U95" s="2"/>
      <c r="V95" s="2"/>
      <c r="W95" s="2"/>
    </row>
    <row r="96" spans="1:23" ht="52.5" x14ac:dyDescent="0.2">
      <c r="A96" s="25" t="s">
        <v>28</v>
      </c>
      <c r="B96" s="27">
        <f>SUM(B34:B95)</f>
        <v>710247.74</v>
      </c>
      <c r="C96" s="27">
        <f>SUM(C34:C95)</f>
        <v>203113.2</v>
      </c>
      <c r="D96" s="27">
        <f>SUM(D34:D95)</f>
        <v>203113.2</v>
      </c>
      <c r="E96" s="15">
        <f t="shared" si="4"/>
        <v>100</v>
      </c>
      <c r="F96" s="14">
        <f t="shared" si="5"/>
        <v>0</v>
      </c>
      <c r="G96" s="2"/>
      <c r="H96" s="2"/>
      <c r="I96" s="2"/>
      <c r="J96" s="2"/>
      <c r="K96" s="2"/>
      <c r="L96" s="2"/>
      <c r="M96" s="2"/>
      <c r="N96" s="2"/>
      <c r="O96" s="2"/>
      <c r="P96" s="2"/>
      <c r="Q96" s="2"/>
      <c r="R96" s="2"/>
      <c r="S96" s="2"/>
      <c r="T96" s="2"/>
      <c r="U96" s="2"/>
      <c r="V96" s="2"/>
      <c r="W96" s="2"/>
    </row>
    <row r="97" spans="1:23" ht="26.25" x14ac:dyDescent="0.2">
      <c r="A97" s="18" t="s">
        <v>29</v>
      </c>
      <c r="B97" s="21"/>
      <c r="C97" s="21"/>
      <c r="D97" s="21"/>
      <c r="E97" s="15" t="e">
        <f t="shared" si="4"/>
        <v>#DIV/0!</v>
      </c>
      <c r="F97" s="14">
        <f t="shared" si="5"/>
        <v>0</v>
      </c>
      <c r="G97" s="2"/>
      <c r="H97" s="2"/>
      <c r="I97" s="2"/>
      <c r="J97" s="2"/>
      <c r="K97" s="2"/>
      <c r="L97" s="2"/>
      <c r="M97" s="2"/>
      <c r="N97" s="2"/>
      <c r="O97" s="2"/>
      <c r="P97" s="2"/>
      <c r="Q97" s="2"/>
      <c r="R97" s="2"/>
      <c r="S97" s="2"/>
      <c r="T97" s="2"/>
      <c r="U97" s="2"/>
      <c r="V97" s="2"/>
      <c r="W97" s="2"/>
    </row>
    <row r="98" spans="1:23" ht="25.5" x14ac:dyDescent="0.2">
      <c r="A98" s="16" t="s">
        <v>27</v>
      </c>
      <c r="B98" s="21"/>
      <c r="C98" s="21">
        <v>-6.3</v>
      </c>
      <c r="D98" s="21">
        <v>-6.3</v>
      </c>
      <c r="E98" s="15">
        <f t="shared" si="4"/>
        <v>100</v>
      </c>
      <c r="F98" s="14">
        <f t="shared" si="5"/>
        <v>0</v>
      </c>
      <c r="G98" s="2"/>
      <c r="H98" s="2"/>
      <c r="I98" s="2"/>
      <c r="J98" s="2"/>
      <c r="K98" s="2"/>
      <c r="L98" s="2"/>
      <c r="M98" s="2"/>
      <c r="N98" s="2"/>
      <c r="O98" s="2"/>
      <c r="P98" s="2"/>
      <c r="Q98" s="2"/>
      <c r="R98" s="2"/>
      <c r="S98" s="2"/>
      <c r="T98" s="2"/>
      <c r="U98" s="2"/>
      <c r="V98" s="2"/>
      <c r="W98" s="2"/>
    </row>
    <row r="99" spans="1:23" s="1" customFormat="1" ht="26.25" x14ac:dyDescent="0.2">
      <c r="A99" s="25" t="s">
        <v>47</v>
      </c>
      <c r="B99" s="26">
        <f>SUM(B96:B98)</f>
        <v>710247.74</v>
      </c>
      <c r="C99" s="27">
        <f>SUM(C96:C98)</f>
        <v>203106.90000000002</v>
      </c>
      <c r="D99" s="27">
        <f>SUM(D96:D98)</f>
        <v>203106.90000000002</v>
      </c>
      <c r="E99" s="15">
        <f t="shared" si="4"/>
        <v>100</v>
      </c>
      <c r="F99" s="14">
        <f t="shared" si="5"/>
        <v>0</v>
      </c>
      <c r="G99" s="2"/>
      <c r="H99" s="2"/>
      <c r="I99" s="2"/>
      <c r="J99" s="2"/>
      <c r="K99" s="2"/>
      <c r="L99" s="2"/>
      <c r="M99" s="2"/>
      <c r="N99" s="2"/>
      <c r="O99" s="2"/>
      <c r="P99" s="2"/>
      <c r="Q99" s="2"/>
      <c r="R99" s="2"/>
      <c r="S99" s="2"/>
      <c r="T99" s="2"/>
      <c r="U99" s="2"/>
      <c r="V99" s="2"/>
      <c r="W99" s="2"/>
    </row>
    <row r="100" spans="1:23" ht="26.25" x14ac:dyDescent="0.2">
      <c r="A100" s="25" t="s">
        <v>30</v>
      </c>
      <c r="B100" s="26">
        <f>SUM(B99+B33)</f>
        <v>875027.04</v>
      </c>
      <c r="C100" s="26">
        <f>SUM(C99+C33)</f>
        <v>236905.60000000003</v>
      </c>
      <c r="D100" s="26">
        <f>SUM(D99+D33)</f>
        <v>240222.7</v>
      </c>
      <c r="E100" s="15">
        <f t="shared" si="4"/>
        <v>101.40017796117947</v>
      </c>
      <c r="F100" s="14">
        <f t="shared" si="5"/>
        <v>3317.0999999999767</v>
      </c>
      <c r="G100" s="2"/>
      <c r="H100" s="2"/>
      <c r="I100" s="2"/>
      <c r="J100" s="2"/>
      <c r="K100" s="2"/>
      <c r="L100" s="2"/>
      <c r="M100" s="2"/>
      <c r="N100" s="2"/>
      <c r="O100" s="2"/>
      <c r="P100" s="2"/>
      <c r="Q100" s="2"/>
      <c r="R100" s="2"/>
      <c r="S100" s="2"/>
      <c r="T100" s="2"/>
      <c r="U100" s="2"/>
      <c r="V100" s="2"/>
      <c r="W100" s="2"/>
    </row>
    <row r="101" spans="1:23" ht="26.25" x14ac:dyDescent="0.2">
      <c r="A101" s="28" t="s">
        <v>31</v>
      </c>
      <c r="B101" s="21"/>
      <c r="C101" s="21"/>
      <c r="D101" s="21"/>
      <c r="E101" s="15" t="e">
        <f t="shared" si="4"/>
        <v>#DIV/0!</v>
      </c>
      <c r="F101" s="14">
        <f t="shared" si="5"/>
        <v>0</v>
      </c>
      <c r="G101" s="2"/>
      <c r="H101" s="2"/>
      <c r="I101" s="2"/>
      <c r="J101" s="2"/>
      <c r="K101" s="2"/>
      <c r="L101" s="2"/>
      <c r="M101" s="2"/>
      <c r="N101" s="2"/>
      <c r="O101" s="2"/>
      <c r="P101" s="2"/>
      <c r="Q101" s="2"/>
      <c r="R101" s="2"/>
      <c r="S101" s="2"/>
      <c r="T101" s="2"/>
      <c r="U101" s="2"/>
      <c r="V101" s="2"/>
      <c r="W101" s="2"/>
    </row>
    <row r="102" spans="1:23" ht="25.5" x14ac:dyDescent="0.35">
      <c r="A102" s="16" t="s">
        <v>32</v>
      </c>
      <c r="B102" s="29">
        <v>74942.600000000006</v>
      </c>
      <c r="C102" s="29">
        <v>20891.5</v>
      </c>
      <c r="D102" s="29">
        <v>17416.8</v>
      </c>
      <c r="E102" s="15">
        <f t="shared" si="4"/>
        <v>83.367876887729452</v>
      </c>
      <c r="F102" s="14">
        <f t="shared" si="5"/>
        <v>-3474.7000000000007</v>
      </c>
      <c r="G102" s="2"/>
      <c r="H102" s="2"/>
      <c r="I102" s="2"/>
      <c r="J102" s="2"/>
      <c r="K102" s="2"/>
      <c r="L102" s="2"/>
      <c r="M102" s="2"/>
      <c r="N102" s="2"/>
      <c r="O102" s="2"/>
      <c r="P102" s="2"/>
      <c r="Q102" s="2"/>
      <c r="R102" s="2"/>
      <c r="S102" s="2"/>
      <c r="T102" s="2"/>
      <c r="U102" s="2"/>
      <c r="V102" s="2"/>
      <c r="W102" s="2"/>
    </row>
    <row r="103" spans="1:23" ht="25.5" x14ac:dyDescent="0.35">
      <c r="A103" s="16" t="s">
        <v>33</v>
      </c>
      <c r="B103" s="29"/>
      <c r="C103" s="29"/>
      <c r="D103" s="29"/>
      <c r="E103" s="15" t="e">
        <f t="shared" si="4"/>
        <v>#DIV/0!</v>
      </c>
      <c r="F103" s="14">
        <f t="shared" si="5"/>
        <v>0</v>
      </c>
      <c r="G103" s="2"/>
      <c r="H103" s="2"/>
      <c r="I103" s="2"/>
      <c r="J103" s="2"/>
      <c r="K103" s="2"/>
      <c r="L103" s="2"/>
      <c r="M103" s="2"/>
      <c r="N103" s="2"/>
      <c r="O103" s="2"/>
      <c r="P103" s="2"/>
      <c r="Q103" s="2"/>
      <c r="R103" s="2"/>
      <c r="S103" s="2"/>
      <c r="T103" s="2"/>
      <c r="U103" s="2"/>
      <c r="V103" s="2"/>
      <c r="W103" s="2"/>
    </row>
    <row r="104" spans="1:23" ht="51" x14ac:dyDescent="0.35">
      <c r="A104" s="16" t="s">
        <v>34</v>
      </c>
      <c r="B104" s="29">
        <v>620.83000000000004</v>
      </c>
      <c r="C104" s="29">
        <v>80.900000000000006</v>
      </c>
      <c r="D104" s="29">
        <v>80.2</v>
      </c>
      <c r="E104" s="15">
        <f t="shared" si="4"/>
        <v>99.134734239802228</v>
      </c>
      <c r="F104" s="14">
        <f t="shared" si="5"/>
        <v>-0.70000000000000284</v>
      </c>
      <c r="G104" s="2"/>
      <c r="H104" s="2"/>
      <c r="I104" s="2"/>
      <c r="J104" s="2"/>
      <c r="K104" s="2"/>
      <c r="L104" s="2"/>
      <c r="M104" s="2"/>
      <c r="N104" s="2"/>
      <c r="O104" s="2"/>
      <c r="P104" s="2"/>
      <c r="Q104" s="2"/>
      <c r="R104" s="2"/>
      <c r="S104" s="2"/>
      <c r="T104" s="2"/>
      <c r="U104" s="2"/>
      <c r="V104" s="2"/>
      <c r="W104" s="2"/>
    </row>
    <row r="105" spans="1:23" ht="25.5" x14ac:dyDescent="0.35">
      <c r="A105" s="16" t="s">
        <v>35</v>
      </c>
      <c r="B105" s="29">
        <v>56889.4</v>
      </c>
      <c r="C105" s="29">
        <v>6962.3</v>
      </c>
      <c r="D105" s="29">
        <v>5181.3</v>
      </c>
      <c r="E105" s="15">
        <f t="shared" si="4"/>
        <v>74.41937290837798</v>
      </c>
      <c r="F105" s="14">
        <f t="shared" si="5"/>
        <v>-1781</v>
      </c>
      <c r="G105" s="2"/>
      <c r="H105" s="2"/>
      <c r="I105" s="2"/>
      <c r="J105" s="2"/>
      <c r="K105" s="2"/>
      <c r="L105" s="2"/>
      <c r="M105" s="2"/>
      <c r="N105" s="2"/>
      <c r="O105" s="2"/>
      <c r="P105" s="2"/>
      <c r="Q105" s="2"/>
      <c r="R105" s="2"/>
      <c r="S105" s="2"/>
      <c r="T105" s="2"/>
      <c r="U105" s="2"/>
      <c r="V105" s="2"/>
      <c r="W105" s="2"/>
    </row>
    <row r="106" spans="1:23" ht="25.5" x14ac:dyDescent="0.35">
      <c r="A106" s="16" t="s">
        <v>36</v>
      </c>
      <c r="B106" s="29">
        <v>35200.5</v>
      </c>
      <c r="C106" s="29">
        <v>1521.8</v>
      </c>
      <c r="D106" s="29">
        <v>1521.8</v>
      </c>
      <c r="E106" s="15">
        <f t="shared" si="4"/>
        <v>100</v>
      </c>
      <c r="F106" s="14">
        <f t="shared" si="5"/>
        <v>0</v>
      </c>
      <c r="G106" s="2"/>
      <c r="H106" s="2"/>
      <c r="I106" s="2"/>
      <c r="J106" s="2"/>
      <c r="K106" s="2"/>
      <c r="L106" s="2"/>
      <c r="M106" s="2"/>
      <c r="N106" s="2"/>
      <c r="O106" s="2"/>
      <c r="P106" s="2"/>
      <c r="Q106" s="2"/>
      <c r="R106" s="2"/>
      <c r="S106" s="2"/>
      <c r="T106" s="2"/>
      <c r="U106" s="2"/>
      <c r="V106" s="2"/>
      <c r="W106" s="2"/>
    </row>
    <row r="107" spans="1:23" ht="25.5" x14ac:dyDescent="0.35">
      <c r="A107" s="16" t="s">
        <v>37</v>
      </c>
      <c r="B107" s="29">
        <v>357.14</v>
      </c>
      <c r="C107" s="29">
        <v>0</v>
      </c>
      <c r="D107" s="29">
        <v>0</v>
      </c>
      <c r="E107" s="15" t="e">
        <f t="shared" si="4"/>
        <v>#DIV/0!</v>
      </c>
      <c r="F107" s="14">
        <f t="shared" si="5"/>
        <v>0</v>
      </c>
      <c r="G107" s="2"/>
      <c r="H107" s="2"/>
      <c r="I107" s="2"/>
      <c r="J107" s="2"/>
      <c r="K107" s="2"/>
      <c r="L107" s="2"/>
      <c r="M107" s="2"/>
      <c r="N107" s="2"/>
      <c r="O107" s="2"/>
      <c r="P107" s="2"/>
      <c r="Q107" s="2"/>
      <c r="R107" s="2"/>
      <c r="S107" s="2"/>
      <c r="T107" s="2"/>
      <c r="U107" s="2"/>
      <c r="V107" s="2"/>
      <c r="W107" s="2"/>
    </row>
    <row r="108" spans="1:23" ht="25.5" x14ac:dyDescent="0.35">
      <c r="A108" s="16" t="s">
        <v>38</v>
      </c>
      <c r="B108" s="29">
        <v>596112.80000000005</v>
      </c>
      <c r="C108" s="29">
        <v>208501.9</v>
      </c>
      <c r="D108" s="29">
        <v>168788.6</v>
      </c>
      <c r="E108" s="15">
        <f t="shared" si="4"/>
        <v>80.953027286561905</v>
      </c>
      <c r="F108" s="14">
        <f t="shared" si="5"/>
        <v>-39713.299999999988</v>
      </c>
      <c r="G108" s="2"/>
      <c r="H108" s="2"/>
      <c r="I108" s="2"/>
      <c r="J108" s="2"/>
      <c r="K108" s="2"/>
      <c r="L108" s="2"/>
      <c r="M108" s="2"/>
      <c r="N108" s="2"/>
      <c r="O108" s="2"/>
      <c r="P108" s="2"/>
      <c r="Q108" s="2"/>
      <c r="R108" s="2"/>
      <c r="S108" s="2"/>
      <c r="T108" s="2"/>
      <c r="U108" s="2"/>
      <c r="V108" s="2"/>
      <c r="W108" s="2"/>
    </row>
    <row r="109" spans="1:23" ht="51" x14ac:dyDescent="0.35">
      <c r="A109" s="16" t="s">
        <v>39</v>
      </c>
      <c r="B109" s="30">
        <v>39314.300000000003</v>
      </c>
      <c r="C109" s="30">
        <v>8097.3</v>
      </c>
      <c r="D109" s="30">
        <v>8097.3</v>
      </c>
      <c r="E109" s="15">
        <f t="shared" si="4"/>
        <v>100</v>
      </c>
      <c r="F109" s="14">
        <f t="shared" si="5"/>
        <v>0</v>
      </c>
      <c r="G109" s="2"/>
      <c r="H109" s="2"/>
      <c r="I109" s="2"/>
      <c r="J109" s="2"/>
      <c r="K109" s="2"/>
      <c r="L109" s="2"/>
      <c r="M109" s="2"/>
      <c r="N109" s="2"/>
      <c r="O109" s="2"/>
      <c r="P109" s="2"/>
      <c r="Q109" s="2"/>
      <c r="R109" s="2"/>
      <c r="S109" s="2"/>
      <c r="T109" s="2"/>
      <c r="U109" s="2"/>
      <c r="V109" s="2"/>
      <c r="W109" s="2"/>
    </row>
    <row r="110" spans="1:23" ht="25.5" x14ac:dyDescent="0.35">
      <c r="A110" s="16" t="s">
        <v>45</v>
      </c>
      <c r="B110" s="29"/>
      <c r="C110" s="29"/>
      <c r="D110" s="29"/>
      <c r="E110" s="15" t="e">
        <f t="shared" si="4"/>
        <v>#DIV/0!</v>
      </c>
      <c r="F110" s="14">
        <f t="shared" si="5"/>
        <v>0</v>
      </c>
      <c r="G110" s="2"/>
      <c r="H110" s="2"/>
      <c r="I110" s="2"/>
      <c r="J110" s="2"/>
      <c r="K110" s="2"/>
      <c r="L110" s="2"/>
      <c r="M110" s="2"/>
      <c r="N110" s="2"/>
      <c r="O110" s="2"/>
      <c r="P110" s="2"/>
      <c r="Q110" s="2"/>
      <c r="R110" s="2"/>
      <c r="S110" s="2"/>
      <c r="T110" s="2"/>
      <c r="U110" s="2"/>
      <c r="V110" s="2"/>
      <c r="W110" s="2"/>
    </row>
    <row r="111" spans="1:23" ht="25.5" x14ac:dyDescent="0.35">
      <c r="A111" s="16" t="s">
        <v>40</v>
      </c>
      <c r="B111" s="29">
        <v>56051.199999999997</v>
      </c>
      <c r="C111" s="29">
        <v>16843</v>
      </c>
      <c r="D111" s="29">
        <v>14016</v>
      </c>
      <c r="E111" s="15">
        <f t="shared" si="4"/>
        <v>83.21557917235647</v>
      </c>
      <c r="F111" s="14">
        <f t="shared" si="5"/>
        <v>-2827</v>
      </c>
      <c r="G111" s="2"/>
      <c r="H111" s="2"/>
      <c r="I111" s="2"/>
      <c r="J111" s="2"/>
      <c r="K111" s="2"/>
      <c r="L111" s="2"/>
      <c r="M111" s="2"/>
      <c r="N111" s="2"/>
      <c r="O111" s="2"/>
      <c r="P111" s="2"/>
      <c r="Q111" s="2"/>
      <c r="R111" s="2"/>
      <c r="S111" s="2"/>
      <c r="T111" s="2"/>
      <c r="U111" s="2"/>
      <c r="V111" s="2"/>
      <c r="W111" s="2"/>
    </row>
    <row r="112" spans="1:23" ht="25.5" x14ac:dyDescent="0.35">
      <c r="A112" s="16" t="s">
        <v>52</v>
      </c>
      <c r="B112" s="29">
        <v>3100</v>
      </c>
      <c r="C112" s="29">
        <v>756.8</v>
      </c>
      <c r="D112" s="29">
        <v>491.2</v>
      </c>
      <c r="E112" s="15">
        <f t="shared" si="4"/>
        <v>64.904862579281186</v>
      </c>
      <c r="F112" s="14">
        <f t="shared" si="5"/>
        <v>-265.59999999999997</v>
      </c>
      <c r="G112" s="2"/>
      <c r="H112" s="2"/>
      <c r="I112" s="2"/>
      <c r="J112" s="2"/>
      <c r="K112" s="2"/>
      <c r="L112" s="2"/>
      <c r="M112" s="2"/>
      <c r="N112" s="2"/>
      <c r="O112" s="2"/>
      <c r="P112" s="2"/>
      <c r="Q112" s="2"/>
      <c r="R112" s="2"/>
      <c r="S112" s="2"/>
      <c r="T112" s="2"/>
      <c r="U112" s="2"/>
      <c r="V112" s="2"/>
      <c r="W112" s="2"/>
    </row>
    <row r="113" spans="1:23" ht="25.5" x14ac:dyDescent="0.35">
      <c r="A113" s="16" t="s">
        <v>53</v>
      </c>
      <c r="B113" s="31">
        <v>750</v>
      </c>
      <c r="C113" s="31">
        <v>183.3</v>
      </c>
      <c r="D113" s="29">
        <v>183.3</v>
      </c>
      <c r="E113" s="15">
        <f t="shared" si="4"/>
        <v>100</v>
      </c>
      <c r="F113" s="14">
        <f t="shared" si="5"/>
        <v>0</v>
      </c>
      <c r="G113" s="2"/>
      <c r="H113" s="2"/>
      <c r="I113" s="2"/>
      <c r="J113" s="2"/>
      <c r="K113" s="2"/>
      <c r="L113" s="2"/>
      <c r="M113" s="2"/>
      <c r="N113" s="2"/>
      <c r="O113" s="2"/>
      <c r="P113" s="2"/>
      <c r="Q113" s="2"/>
      <c r="R113" s="2"/>
      <c r="S113" s="2"/>
      <c r="T113" s="2"/>
      <c r="U113" s="2"/>
      <c r="V113" s="2"/>
      <c r="W113" s="2"/>
    </row>
    <row r="114" spans="1:23" s="1" customFormat="1" ht="25.5" x14ac:dyDescent="0.35">
      <c r="A114" s="16" t="s">
        <v>41</v>
      </c>
      <c r="B114" s="31">
        <v>14496.06</v>
      </c>
      <c r="C114" s="31">
        <v>3637.6</v>
      </c>
      <c r="D114" s="31">
        <v>3637.6</v>
      </c>
      <c r="E114" s="15">
        <f t="shared" si="4"/>
        <v>100</v>
      </c>
      <c r="F114" s="14">
        <f t="shared" si="5"/>
        <v>0</v>
      </c>
      <c r="G114" s="2"/>
      <c r="H114" s="2"/>
      <c r="I114" s="2"/>
      <c r="J114" s="2"/>
      <c r="K114" s="2"/>
      <c r="L114" s="2"/>
      <c r="M114" s="2"/>
      <c r="N114" s="2"/>
      <c r="O114" s="2"/>
      <c r="P114" s="2"/>
      <c r="Q114" s="2"/>
      <c r="R114" s="2"/>
      <c r="S114" s="2"/>
      <c r="T114" s="2"/>
      <c r="U114" s="2"/>
      <c r="V114" s="2"/>
      <c r="W114" s="2"/>
    </row>
    <row r="115" spans="1:23" ht="26.25" x14ac:dyDescent="0.2">
      <c r="A115" s="25" t="s">
        <v>42</v>
      </c>
      <c r="B115" s="26">
        <f>SUM(B102:B114)</f>
        <v>877834.83000000007</v>
      </c>
      <c r="C115" s="26">
        <f>SUM(C102:C114)</f>
        <v>267476.39999999991</v>
      </c>
      <c r="D115" s="26">
        <f>SUM(D102:D114)</f>
        <v>219414.1</v>
      </c>
      <c r="E115" s="15">
        <f t="shared" si="4"/>
        <v>82.031199761922963</v>
      </c>
      <c r="F115" s="14">
        <f t="shared" si="5"/>
        <v>-48062.299999999901</v>
      </c>
      <c r="G115" s="2"/>
      <c r="H115" s="2"/>
      <c r="I115" s="2"/>
      <c r="J115" s="2"/>
      <c r="K115" s="2"/>
      <c r="L115" s="2"/>
      <c r="M115" s="2"/>
      <c r="N115" s="2"/>
      <c r="O115" s="2"/>
      <c r="P115" s="2"/>
      <c r="Q115" s="2"/>
      <c r="R115" s="2"/>
      <c r="S115" s="2"/>
      <c r="T115" s="2"/>
      <c r="U115" s="2"/>
      <c r="V115" s="2"/>
      <c r="W115" s="2"/>
    </row>
    <row r="116" spans="1:23" ht="37.15" customHeight="1" x14ac:dyDescent="0.2">
      <c r="A116" s="32" t="s">
        <v>43</v>
      </c>
      <c r="B116" s="33">
        <f>SUM(B100-B115)</f>
        <v>-2807.7900000000373</v>
      </c>
      <c r="C116" s="20">
        <f>SUM(C100-C115)</f>
        <v>-30570.799999999872</v>
      </c>
      <c r="D116" s="20">
        <f>SUM(D100-D115)</f>
        <v>20808.600000000006</v>
      </c>
      <c r="E116" s="15">
        <f t="shared" si="4"/>
        <v>-68.06691352532512</v>
      </c>
      <c r="F116" s="14">
        <f t="shared" si="5"/>
        <v>51379.399999999878</v>
      </c>
      <c r="G116" s="2"/>
      <c r="H116" s="2"/>
      <c r="I116" s="2"/>
      <c r="J116" s="2"/>
      <c r="K116" s="2"/>
      <c r="L116" s="2"/>
      <c r="M116" s="2"/>
      <c r="N116" s="2"/>
      <c r="O116" s="2"/>
      <c r="P116" s="2"/>
      <c r="Q116" s="2"/>
      <c r="R116" s="2"/>
      <c r="S116" s="2"/>
      <c r="T116" s="2"/>
      <c r="U116" s="2"/>
      <c r="V116" s="2"/>
      <c r="W116" s="2"/>
    </row>
    <row r="117" spans="1:23" ht="39.6" customHeight="1" x14ac:dyDescent="0.2">
      <c r="A117" s="40" t="s">
        <v>50</v>
      </c>
      <c r="B117" s="40"/>
      <c r="C117" s="40"/>
      <c r="D117" s="40"/>
      <c r="E117" s="40"/>
      <c r="F117" s="40"/>
    </row>
    <row r="118" spans="1:23" ht="13.15" customHeight="1" x14ac:dyDescent="0.2">
      <c r="A118" s="5"/>
      <c r="B118" s="5"/>
      <c r="C118" s="5"/>
      <c r="D118" s="5"/>
      <c r="E118" s="5"/>
      <c r="F118" s="5"/>
    </row>
    <row r="119" spans="1:23" ht="13.15" customHeight="1" x14ac:dyDescent="0.2">
      <c r="A119" s="5"/>
      <c r="B119" s="5"/>
      <c r="C119" s="5"/>
      <c r="D119" s="5"/>
      <c r="E119" s="5"/>
      <c r="F119" s="5"/>
    </row>
    <row r="120" spans="1:23" ht="13.15" customHeight="1" x14ac:dyDescent="0.2">
      <c r="A120" s="5"/>
      <c r="B120" s="5"/>
      <c r="C120" s="5" t="s">
        <v>51</v>
      </c>
      <c r="D120" s="5" t="s">
        <v>51</v>
      </c>
      <c r="E120" s="5"/>
      <c r="F120" s="5"/>
    </row>
    <row r="121" spans="1:23" ht="23.25" x14ac:dyDescent="0.2">
      <c r="A121" s="5"/>
    </row>
  </sheetData>
  <autoFilter ref="A4:F117"/>
  <mergeCells count="2">
    <mergeCell ref="A1:F3"/>
    <mergeCell ref="A117:F117"/>
  </mergeCells>
  <phoneticPr fontId="1" type="noConversion"/>
  <pageMargins left="0.82677165354330717" right="0.12" top="0.15748031496062992" bottom="0" header="0.19" footer="0.25"/>
  <pageSetup scale="33" fitToHeight="4" orientation="portrait" horizontalDpi="300" verticalDpi="0" r:id="rId1"/>
  <headerFooter alignWithMargins="0"/>
  <rowBreaks count="2" manualBreakCount="2">
    <brk id="41" max="5" man="1"/>
    <brk id="69"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район</vt:lpstr>
      <vt:lpstr>район!Область_печати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dc:creator>
  <cp:lastModifiedBy>Ольга</cp:lastModifiedBy>
  <cp:lastPrinted>2022-02-22T09:22:25Z</cp:lastPrinted>
  <dcterms:created xsi:type="dcterms:W3CDTF">2010-11-24T10:07:58Z</dcterms:created>
  <dcterms:modified xsi:type="dcterms:W3CDTF">2022-04-15T11:29:40Z</dcterms:modified>
</cp:coreProperties>
</file>