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240" yWindow="120" windowWidth="10770" windowHeight="7590"/>
  </bookViews>
  <sheets>
    <sheet name="консол" sheetId="1" r:id="rId1"/>
  </sheets>
  <definedNames>
    <definedName name="_xlnm._FilterDatabase" localSheetId="0" hidden="1">консол!$A$4:$F$126</definedName>
    <definedName name="_xlnm.Print_Area" localSheetId="0">консол!$A$1:$F$132</definedName>
  </definedNames>
  <calcPr calcId="145621"/>
</workbook>
</file>

<file path=xl/calcChain.xml><?xml version="1.0" encoding="utf-8"?>
<calcChain xmlns="http://schemas.openxmlformats.org/spreadsheetml/2006/main">
  <c r="E17" i="1" l="1"/>
  <c r="F17" i="1"/>
  <c r="C9" i="1" l="1"/>
  <c r="D9" i="1"/>
  <c r="D104" i="1" l="1"/>
  <c r="D14" i="1" l="1"/>
  <c r="C14" i="1"/>
  <c r="B14" i="1"/>
  <c r="B9" i="1"/>
  <c r="D57" i="1" l="1"/>
  <c r="D69" i="1" l="1"/>
  <c r="E69" i="1" s="1"/>
  <c r="D67" i="1"/>
  <c r="E67" i="1" s="1"/>
  <c r="D62" i="1"/>
  <c r="D60" i="1"/>
  <c r="F60" i="1" s="1"/>
  <c r="F69" i="1" l="1"/>
  <c r="F67" i="1"/>
  <c r="E60" i="1"/>
  <c r="D100" i="1"/>
  <c r="D99" i="1"/>
  <c r="D98" i="1"/>
  <c r="D97" i="1"/>
  <c r="D96" i="1"/>
  <c r="D95" i="1"/>
  <c r="D94" i="1"/>
  <c r="D93" i="1"/>
  <c r="D92" i="1"/>
  <c r="D91" i="1"/>
  <c r="D90" i="1"/>
  <c r="D87" i="1"/>
  <c r="D86" i="1"/>
  <c r="D85" i="1"/>
  <c r="D83" i="1"/>
  <c r="D82" i="1"/>
  <c r="D81" i="1"/>
  <c r="D79" i="1"/>
  <c r="D78" i="1"/>
  <c r="D77" i="1"/>
  <c r="D76" i="1"/>
  <c r="D75" i="1"/>
  <c r="E75" i="1" s="1"/>
  <c r="D72" i="1"/>
  <c r="E72" i="1" s="1"/>
  <c r="D71" i="1"/>
  <c r="D70" i="1"/>
  <c r="D68" i="1"/>
  <c r="D66" i="1"/>
  <c r="D65" i="1"/>
  <c r="D64" i="1"/>
  <c r="D63" i="1"/>
  <c r="D61" i="1"/>
  <c r="D59" i="1"/>
  <c r="D58" i="1"/>
  <c r="F75" i="1" l="1"/>
  <c r="F72" i="1"/>
  <c r="D55" i="1"/>
  <c r="D54" i="1"/>
  <c r="D53" i="1"/>
  <c r="D52" i="1"/>
  <c r="D51" i="1"/>
  <c r="D50" i="1"/>
  <c r="D49" i="1"/>
  <c r="D48" i="1"/>
  <c r="D47" i="1"/>
  <c r="D46" i="1"/>
  <c r="D45" i="1"/>
  <c r="D44" i="1"/>
  <c r="D43" i="1"/>
  <c r="D42" i="1"/>
  <c r="D39" i="1"/>
  <c r="D38" i="1"/>
  <c r="D37" i="1"/>
  <c r="D41" i="1"/>
  <c r="D40" i="1"/>
  <c r="D36" i="1"/>
  <c r="D35" i="1"/>
  <c r="D34" i="1"/>
  <c r="D33" i="1"/>
  <c r="D32" i="1"/>
  <c r="D31" i="1"/>
  <c r="D29" i="1"/>
  <c r="D30" i="1"/>
  <c r="D74" i="1"/>
  <c r="F74" i="1" s="1"/>
  <c r="E74" i="1" l="1"/>
  <c r="F93" i="1"/>
  <c r="E93" i="1" l="1"/>
  <c r="D56" i="1" l="1"/>
  <c r="D73" i="1"/>
  <c r="D80" i="1"/>
  <c r="D84" i="1"/>
  <c r="D88" i="1"/>
  <c r="D89" i="1"/>
  <c r="F56" i="1" l="1"/>
  <c r="E56" i="1"/>
  <c r="F55" i="1"/>
  <c r="E55" i="1"/>
  <c r="F53" i="1"/>
  <c r="E53" i="1"/>
  <c r="E52" i="1"/>
  <c r="E57" i="1"/>
  <c r="F83" i="1"/>
  <c r="C6" i="1"/>
  <c r="E83" i="1" l="1"/>
  <c r="F57" i="1"/>
  <c r="F52" i="1"/>
  <c r="F103" i="1"/>
  <c r="E103" i="1"/>
  <c r="B120" i="1" l="1"/>
  <c r="C120" i="1"/>
  <c r="B101" i="1"/>
  <c r="B106" i="1" s="1"/>
  <c r="F40" i="1"/>
  <c r="E40" i="1" l="1"/>
  <c r="F39" i="1" l="1"/>
  <c r="E80" i="1"/>
  <c r="F80" i="1" l="1"/>
  <c r="E39" i="1"/>
  <c r="F90" i="1"/>
  <c r="E90" i="1"/>
  <c r="F86" i="1"/>
  <c r="E86" i="1"/>
  <c r="F84" i="1"/>
  <c r="E84" i="1"/>
  <c r="F79" i="1"/>
  <c r="E79" i="1"/>
  <c r="F38" i="1"/>
  <c r="E38" i="1"/>
  <c r="F92" i="1"/>
  <c r="E92" i="1"/>
  <c r="F91" i="1"/>
  <c r="E91" i="1"/>
  <c r="F78" i="1"/>
  <c r="E78" i="1"/>
  <c r="C101" i="1" l="1"/>
  <c r="C106" i="1" s="1"/>
  <c r="E22" i="1" l="1"/>
  <c r="F22" i="1"/>
  <c r="D6" i="1"/>
  <c r="B6" i="1"/>
  <c r="B28" i="1" l="1"/>
  <c r="B107" i="1" s="1"/>
  <c r="E85" i="1"/>
  <c r="F85" i="1"/>
  <c r="E12" i="1" l="1"/>
  <c r="E59" i="1" l="1"/>
  <c r="F59" i="1"/>
  <c r="C28" i="1" l="1"/>
  <c r="C107" i="1" s="1"/>
  <c r="D101" i="1"/>
  <c r="D106" i="1" s="1"/>
  <c r="D28" i="1"/>
  <c r="F26" i="1"/>
  <c r="E33" i="1"/>
  <c r="F33" i="1"/>
  <c r="E63" i="1"/>
  <c r="E111" i="1"/>
  <c r="E61" i="1"/>
  <c r="E37" i="1"/>
  <c r="F37" i="1"/>
  <c r="F58" i="1"/>
  <c r="E58" i="1"/>
  <c r="F7" i="1"/>
  <c r="F8" i="1"/>
  <c r="F10" i="1"/>
  <c r="F11" i="1"/>
  <c r="F12" i="1"/>
  <c r="F13" i="1"/>
  <c r="F15" i="1"/>
  <c r="F16" i="1"/>
  <c r="F18" i="1"/>
  <c r="F19" i="1"/>
  <c r="F20" i="1"/>
  <c r="F21" i="1"/>
  <c r="F23" i="1"/>
  <c r="F24" i="1"/>
  <c r="F25" i="1"/>
  <c r="F27" i="1"/>
  <c r="F29" i="1"/>
  <c r="F31" i="1"/>
  <c r="F32" i="1"/>
  <c r="F34" i="1"/>
  <c r="F35" i="1"/>
  <c r="F36" i="1"/>
  <c r="F42" i="1"/>
  <c r="F43" i="1"/>
  <c r="F44" i="1"/>
  <c r="F45" i="1"/>
  <c r="F46" i="1"/>
  <c r="F47" i="1"/>
  <c r="F48" i="1"/>
  <c r="F49" i="1"/>
  <c r="F50" i="1"/>
  <c r="F51" i="1"/>
  <c r="F54" i="1"/>
  <c r="F61" i="1"/>
  <c r="F62" i="1"/>
  <c r="F63" i="1"/>
  <c r="F64" i="1"/>
  <c r="F65" i="1"/>
  <c r="F66" i="1"/>
  <c r="F68" i="1"/>
  <c r="F70" i="1"/>
  <c r="F71" i="1"/>
  <c r="F73" i="1"/>
  <c r="F76" i="1"/>
  <c r="F77" i="1"/>
  <c r="F81" i="1"/>
  <c r="F82" i="1"/>
  <c r="F87" i="1"/>
  <c r="F88" i="1"/>
  <c r="F89" i="1"/>
  <c r="F94" i="1"/>
  <c r="F95" i="1"/>
  <c r="F96" i="1"/>
  <c r="F97" i="1"/>
  <c r="F98" i="1"/>
  <c r="F99" i="1"/>
  <c r="F100" i="1"/>
  <c r="F102" i="1"/>
  <c r="F104" i="1"/>
  <c r="F108" i="1"/>
  <c r="F109" i="1"/>
  <c r="F110" i="1"/>
  <c r="F111" i="1"/>
  <c r="F112" i="1"/>
  <c r="F113" i="1"/>
  <c r="F114" i="1"/>
  <c r="F115" i="1"/>
  <c r="F116" i="1"/>
  <c r="F117" i="1"/>
  <c r="F118" i="1"/>
  <c r="F119" i="1"/>
  <c r="E7" i="1"/>
  <c r="E8" i="1"/>
  <c r="E10" i="1"/>
  <c r="E11" i="1"/>
  <c r="E13" i="1"/>
  <c r="E15" i="1"/>
  <c r="E16" i="1"/>
  <c r="E18" i="1"/>
  <c r="E19" i="1"/>
  <c r="E20" i="1"/>
  <c r="E21" i="1"/>
  <c r="E23" i="1"/>
  <c r="E24" i="1"/>
  <c r="E25" i="1"/>
  <c r="E27" i="1"/>
  <c r="E29" i="1"/>
  <c r="E31" i="1"/>
  <c r="E32" i="1"/>
  <c r="E34" i="1"/>
  <c r="E35" i="1"/>
  <c r="E36" i="1"/>
  <c r="E42" i="1"/>
  <c r="E43" i="1"/>
  <c r="E44" i="1"/>
  <c r="E45" i="1"/>
  <c r="E46" i="1"/>
  <c r="E47" i="1"/>
  <c r="E48" i="1"/>
  <c r="E49" i="1"/>
  <c r="E50" i="1"/>
  <c r="E51" i="1"/>
  <c r="E54" i="1"/>
  <c r="E62" i="1"/>
  <c r="E64" i="1"/>
  <c r="E65" i="1"/>
  <c r="E66" i="1"/>
  <c r="E68" i="1"/>
  <c r="E70" i="1"/>
  <c r="E71" i="1"/>
  <c r="E73" i="1"/>
  <c r="E76" i="1"/>
  <c r="E77" i="1"/>
  <c r="E81" i="1"/>
  <c r="E82" i="1"/>
  <c r="E87" i="1"/>
  <c r="E88" i="1"/>
  <c r="E89" i="1"/>
  <c r="E94" i="1"/>
  <c r="E95" i="1"/>
  <c r="E96" i="1"/>
  <c r="E97" i="1"/>
  <c r="E98" i="1"/>
  <c r="E99" i="1"/>
  <c r="E100" i="1"/>
  <c r="E102" i="1"/>
  <c r="E104" i="1"/>
  <c r="E108" i="1"/>
  <c r="E109" i="1"/>
  <c r="E110" i="1"/>
  <c r="E112" i="1"/>
  <c r="E113" i="1"/>
  <c r="E114" i="1"/>
  <c r="E115" i="1"/>
  <c r="E116" i="1"/>
  <c r="E117" i="1"/>
  <c r="E118" i="1"/>
  <c r="E119" i="1"/>
  <c r="D120" i="1"/>
  <c r="E26" i="1"/>
  <c r="F6" i="1" l="1"/>
  <c r="E6" i="1"/>
  <c r="D107" i="1"/>
  <c r="E9" i="1"/>
  <c r="F9" i="1"/>
  <c r="B121" i="1"/>
  <c r="F14" i="1"/>
  <c r="E14" i="1"/>
  <c r="E101" i="1"/>
  <c r="F101" i="1"/>
  <c r="E120" i="1"/>
  <c r="F120" i="1"/>
  <c r="F28" i="1" l="1"/>
  <c r="E28" i="1"/>
  <c r="D121" i="1"/>
  <c r="E105" i="1" l="1"/>
  <c r="F105" i="1"/>
  <c r="E106" i="1"/>
  <c r="F106" i="1" l="1"/>
  <c r="E107" i="1" l="1"/>
  <c r="F107" i="1"/>
  <c r="C121" i="1"/>
  <c r="F121" i="1" l="1"/>
  <c r="E121" i="1"/>
</calcChain>
</file>

<file path=xl/sharedStrings.xml><?xml version="1.0" encoding="utf-8"?>
<sst xmlns="http://schemas.openxmlformats.org/spreadsheetml/2006/main" count="129" uniqueCount="128">
  <si>
    <t xml:space="preserve">% исполнения </t>
  </si>
  <si>
    <t>ДОХОДЫ</t>
  </si>
  <si>
    <t>Налоги на  прибыль, доходы</t>
  </si>
  <si>
    <t>Налог на доходы физических лиц</t>
  </si>
  <si>
    <t>Налоги на совокупный доход</t>
  </si>
  <si>
    <t>Единый налог на вмененный доход для отдельных видов деятельности</t>
  </si>
  <si>
    <t>Единый сельскохозяйственный налог</t>
  </si>
  <si>
    <t>Налоги на имущество</t>
  </si>
  <si>
    <t>Налог на имущество физических лиц</t>
  </si>
  <si>
    <t>Земельный налог</t>
  </si>
  <si>
    <t>Государственная пошлина</t>
  </si>
  <si>
    <t>Задолженность и перерасчеты по отмененным налогам, сборам и иным обязательным платежам</t>
  </si>
  <si>
    <t>Прочие местные налоги и сборы</t>
  </si>
  <si>
    <t>Доходы от использования имущества, находящегося в государственной и муниципальной собственности</t>
  </si>
  <si>
    <t>Плата за негативное воздействие на окружающую среду</t>
  </si>
  <si>
    <t>Доходы от оказания платных услуг и компенсации затрат государства</t>
  </si>
  <si>
    <t>Прочие доходы бюджетов муниципальных районов от оказания платных услуг</t>
  </si>
  <si>
    <t>Штрафы, санкции, возмещение ущерба</t>
  </si>
  <si>
    <t>Прочие неналоговые доходы</t>
  </si>
  <si>
    <t>Доходы от продажи материальных и нематериальных активов</t>
  </si>
  <si>
    <t xml:space="preserve">Итого собственных доходов </t>
  </si>
  <si>
    <t xml:space="preserve">Возврат остатков субсидий </t>
  </si>
  <si>
    <t>Итого безвозмездных поступлений от других бюджетов</t>
  </si>
  <si>
    <t>ВСЕГО ДОХОДОВ</t>
  </si>
  <si>
    <t>РАСХОДЫ</t>
  </si>
  <si>
    <t>Общегосударственные вопросы</t>
  </si>
  <si>
    <t>Национальная оборона</t>
  </si>
  <si>
    <t>Национальная безопасность и правоохранительная деятельность</t>
  </si>
  <si>
    <t>Национальная экономика</t>
  </si>
  <si>
    <t>ЖКХ</t>
  </si>
  <si>
    <t>Охрана окружающей среды</t>
  </si>
  <si>
    <t>Образование</t>
  </si>
  <si>
    <t>Культура, кинематография и средства массовой информации</t>
  </si>
  <si>
    <t>Социальная политика</t>
  </si>
  <si>
    <t>ВСЕГО РАСХОДОВ</t>
  </si>
  <si>
    <t>Дефицит</t>
  </si>
  <si>
    <t xml:space="preserve">Отклонение </t>
  </si>
  <si>
    <t>Налог, взимаемый в связи с применением патентной системы налогообложения</t>
  </si>
  <si>
    <t xml:space="preserve">Итого безвозмездных поступлений </t>
  </si>
  <si>
    <t>Акцизы</t>
  </si>
  <si>
    <t>УСНО</t>
  </si>
  <si>
    <t>Прочие безвозмездные поступления</t>
  </si>
  <si>
    <t>Физическая культура и спорт</t>
  </si>
  <si>
    <t>Обслуживание мун. долга</t>
  </si>
  <si>
    <t>БЕЗВОЗМЕЗДНЫЕ ПОСТУПЛЕНИЯ ОТ НЕГОСУДАРСТВЕННЫХ ОРГАНИЗАЦИЙ</t>
  </si>
  <si>
    <t>НДПИ</t>
  </si>
  <si>
    <t>Доходы бюджетов от возврата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</si>
  <si>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r>
      <t xml:space="preserve">Дотации бюджетам МР и ГО Ульяновской области на поддержку мер по обеспечению сбалансированности местных бюджетов </t>
    </r>
    <r>
      <rPr>
        <b/>
        <sz val="20"/>
        <rFont val="Times New Roman"/>
        <family val="1"/>
        <charset val="204"/>
      </rPr>
      <t>(0079)</t>
    </r>
  </si>
  <si>
    <r>
      <t xml:space="preserve">Субвенции бюджетам муниципальных образований на осуществление государственных полномочий по составлению (изменению, дополнению) списков кандидатов в присяжные заседатели федеральных судов общей юрисдикции в РФ </t>
    </r>
    <r>
      <rPr>
        <b/>
        <sz val="20"/>
        <rFont val="Times New Roman"/>
        <family val="1"/>
        <charset val="204"/>
      </rPr>
      <t>(0012)</t>
    </r>
  </si>
  <si>
    <r>
      <t>Дотации на выравнивание  бюджетной обеспеченности муниципальных районов из областного фонда финансовой поддержки муниципальных районов</t>
    </r>
    <r>
      <rPr>
        <b/>
        <sz val="20"/>
        <rFont val="Times New Roman"/>
        <family val="1"/>
        <charset val="204"/>
      </rPr>
      <t>(0014)</t>
    </r>
  </si>
  <si>
    <r>
      <t xml:space="preserve">Субсидии на комплектование книжных фондов </t>
    </r>
    <r>
      <rPr>
        <b/>
        <sz val="20"/>
        <rFont val="Times New Roman"/>
        <family val="1"/>
        <charset val="204"/>
      </rPr>
      <t>(0015)</t>
    </r>
  </si>
  <si>
    <r>
      <t>Иные межбюджетные трансферты на классное руководство</t>
    </r>
    <r>
      <rPr>
        <b/>
        <sz val="20"/>
        <rFont val="Times New Roman"/>
        <family val="1"/>
        <charset val="204"/>
      </rPr>
      <t>(0016)</t>
    </r>
  </si>
  <si>
    <r>
      <t xml:space="preserve">Субвенции на ежемесячную доплату за учёную степень пед. работникам, работающим в общеобразовательных учреждениях, находящихся на территории Ульяновской области, занимающим штатные должности </t>
    </r>
    <r>
      <rPr>
        <b/>
        <sz val="20"/>
        <rFont val="Times New Roman"/>
        <family val="1"/>
        <charset val="204"/>
      </rPr>
      <t>(0025)</t>
    </r>
  </si>
  <si>
    <r>
      <t xml:space="preserve">Субвенции на организацию и осуществление деятельности по опеке и попечительству в отношении несовершеннолетних </t>
    </r>
    <r>
      <rPr>
        <b/>
        <sz val="20"/>
        <rFont val="Times New Roman"/>
        <family val="1"/>
        <charset val="204"/>
      </rPr>
      <t>(0026)</t>
    </r>
  </si>
  <si>
    <r>
      <t xml:space="preserve">Иные дотации бюджетам муниципальных районов и городских округов Ульяновской области в целях поощрения муниципальных управленческих команд за достижение наилучших показателей социально-экономического развития </t>
    </r>
    <r>
      <rPr>
        <b/>
        <sz val="20"/>
        <rFont val="Times New Roman"/>
        <family val="1"/>
        <charset val="204"/>
      </rPr>
      <t>(0028)</t>
    </r>
  </si>
  <si>
    <r>
      <t xml:space="preserve">Прочие дотации на возмещение недополученных доходов местных бюджетов </t>
    </r>
    <r>
      <rPr>
        <b/>
        <sz val="20"/>
        <rFont val="Times New Roman"/>
        <family val="1"/>
        <charset val="204"/>
      </rPr>
      <t>(0030)</t>
    </r>
  </si>
  <si>
    <r>
      <t xml:space="preserve">Дотация на обеспечение увеличение уровня объема налогового дохода от уплаты налога в сязи с применен УСНО </t>
    </r>
    <r>
      <rPr>
        <b/>
        <sz val="20"/>
        <rFont val="Times New Roman"/>
        <family val="1"/>
        <charset val="204"/>
      </rPr>
      <t>(0031)</t>
    </r>
  </si>
  <si>
    <r>
      <t xml:space="preserve">Иные дотации победителям регионального этапа Всероссийского конкурса "Лучшая муниципальная практика" </t>
    </r>
    <r>
      <rPr>
        <b/>
        <sz val="20"/>
        <rFont val="Times New Roman"/>
        <family val="1"/>
        <charset val="204"/>
      </rPr>
      <t>(0032)</t>
    </r>
  </si>
  <si>
    <r>
      <t>Субвенции на обеспечение отдыха детей, обучающихся в общеобразовательных учреждениях за исключением детей -сирот и детей, оставшихся без попечения родителей, находящихся в образовательных организациях для детей-сирот и детей, находящихся в трудной жизненной ситуации , в детских оздоровительных лагерях с дневным пребыванием</t>
    </r>
    <r>
      <rPr>
        <b/>
        <sz val="20"/>
        <rFont val="Times New Roman"/>
        <family val="1"/>
        <charset val="204"/>
      </rPr>
      <t>(0042)</t>
    </r>
  </si>
  <si>
    <r>
      <t xml:space="preserve">Субвенции бюджетам муниципальных районов и городских округов Ульяновской области на осуществление переданного органам местного самоуправления государственного полномочия по определению перечня должностных лиц органов местного самоуправления, уполномоченных составлять протоколы об отдельных административных правонарушениях, предусмотренных Кодексом Ульяновской области об административных правонарушениях </t>
    </r>
    <r>
      <rPr>
        <b/>
        <sz val="20"/>
        <rFont val="Times New Roman"/>
        <family val="1"/>
        <charset val="204"/>
      </rPr>
      <t>(0047)</t>
    </r>
  </si>
  <si>
    <r>
      <t xml:space="preserve">Субсидии на финансовое обеспечение мероприятий по переселению граждан из аварийного жилищного фонда (областные средства) </t>
    </r>
    <r>
      <rPr>
        <b/>
        <sz val="20"/>
        <rFont val="Times New Roman"/>
        <family val="1"/>
        <charset val="204"/>
      </rPr>
      <t>(0055,0056)</t>
    </r>
  </si>
  <si>
    <r>
      <t xml:space="preserve">Субсидии на реализацию мероприятий по переселению граждан из аварийного жилищного фонда (средства Фонда содействия реформированию ЖКХ) </t>
    </r>
    <r>
      <rPr>
        <b/>
        <sz val="20"/>
        <rFont val="Times New Roman"/>
        <family val="1"/>
        <charset val="204"/>
      </rPr>
      <t>(0061)</t>
    </r>
  </si>
  <si>
    <r>
      <t xml:space="preserve">Субсидии в целях софинансирования расходных обязательств, связанных с оборудованием контейнерных площадок (в том числе для раздельного сбора твердых коммунальных отходов) </t>
    </r>
    <r>
      <rPr>
        <b/>
        <sz val="20"/>
        <rFont val="Times New Roman"/>
        <family val="1"/>
        <charset val="204"/>
      </rPr>
      <t>(0062)</t>
    </r>
  </si>
  <si>
    <r>
      <t xml:space="preserve">Субсидии на приобретение жилья отдельным категориям граждан, постоянно проживающим на территории Ульяновской области  </t>
    </r>
    <r>
      <rPr>
        <b/>
        <sz val="20"/>
        <rFont val="Times New Roman"/>
        <family val="1"/>
        <charset val="204"/>
      </rPr>
      <t>(0063)</t>
    </r>
  </si>
  <si>
    <r>
      <t xml:space="preserve">Субвенции на финансовое обеспечение повышения квалификации или профессиональной переподготовки педагогических работников муниципальных образовательных учреждений </t>
    </r>
    <r>
      <rPr>
        <b/>
        <sz val="20"/>
        <rFont val="Times New Roman"/>
        <family val="1"/>
        <charset val="204"/>
      </rPr>
      <t>(0066)</t>
    </r>
  </si>
  <si>
    <r>
      <t xml:space="preserve">Субвенции на осуществление переданных органами местного самоуправления государственного полномочия Ульяновской области по установлению нормативов потребления населением твердого топлива </t>
    </r>
    <r>
      <rPr>
        <b/>
        <sz val="20"/>
        <rFont val="Times New Roman"/>
        <family val="1"/>
        <charset val="204"/>
      </rPr>
      <t>(0070)</t>
    </r>
  </si>
  <si>
    <r>
      <t>Субвенции по предоставлению мер социальной поддержки молодым специалистам, поступившим на работу в муниципальные учреждения муниципальных образований Ульяновской области,осуществляющие в качестве основного (установного) вида деятельности деятельность в сферах культуры и архирвного дела</t>
    </r>
    <r>
      <rPr>
        <b/>
        <sz val="20"/>
        <rFont val="Times New Roman"/>
        <family val="1"/>
        <charset val="204"/>
      </rPr>
      <t>(0071)</t>
    </r>
  </si>
  <si>
    <r>
      <t xml:space="preserve">Субсидии на государственную поддержку лучших работников мунициальных учреждений культуры,находящихся на территории сельских поселений </t>
    </r>
    <r>
      <rPr>
        <b/>
        <sz val="20"/>
        <rFont val="Times New Roman"/>
        <family val="1"/>
        <charset val="204"/>
      </rPr>
      <t>(0081)</t>
    </r>
  </si>
  <si>
    <r>
      <t xml:space="preserve">Субвенции на финансовое обеспечение расходных обязательств, связанных  с с проведением на территории Ульяновской области публичных мероприятий </t>
    </r>
    <r>
      <rPr>
        <b/>
        <sz val="20"/>
        <rFont val="Times New Roman"/>
        <family val="1"/>
        <charset val="204"/>
      </rPr>
      <t>(0089)</t>
    </r>
  </si>
  <si>
    <r>
      <t xml:space="preserve">Иные межбюджетные трансферты на осуществление полномочий сельских старост </t>
    </r>
    <r>
      <rPr>
        <b/>
        <sz val="20"/>
        <rFont val="Times New Roman"/>
        <family val="1"/>
        <charset val="204"/>
      </rPr>
      <t>(0092)</t>
    </r>
  </si>
  <si>
    <r>
      <t xml:space="preserve">Субсидии на организацию бесплатного горячего питания обучающихся , получающих начальное общее образование в государственных и муниципальных образовательных организациях </t>
    </r>
    <r>
      <rPr>
        <b/>
        <sz val="20"/>
        <rFont val="Times New Roman"/>
        <family val="1"/>
        <charset val="204"/>
      </rPr>
      <t>(1002)</t>
    </r>
  </si>
  <si>
    <r>
      <t xml:space="preserve">Субсдии на закупку контейнеров для раздельного накопления твердых коммунальных отходов </t>
    </r>
    <r>
      <rPr>
        <b/>
        <sz val="20"/>
        <rFont val="Times New Roman"/>
        <family val="1"/>
        <charset val="204"/>
      </rPr>
      <t>(1062)</t>
    </r>
  </si>
  <si>
    <r>
      <t xml:space="preserve">Субвенции бюджетам муниципальных образований на выплату пособий на содержание детей, оставшихся без попечения родителей, находящихся под опекой (попечительством), оплата труда приемных родителей, граждан </t>
    </r>
    <r>
      <rPr>
        <b/>
        <sz val="20"/>
        <rFont val="Times New Roman"/>
        <family val="1"/>
        <charset val="204"/>
      </rPr>
      <t>(1104, 1111, 1160)</t>
    </r>
  </si>
  <si>
    <r>
      <t xml:space="preserve">Субвенции бюджетам муниципальных образований по организации деятельности комиссии по делам несовершеннолетних </t>
    </r>
    <r>
      <rPr>
        <b/>
        <sz val="20"/>
        <rFont val="Times New Roman"/>
        <family val="1"/>
        <charset val="204"/>
      </rPr>
      <t>(1105)</t>
    </r>
  </si>
  <si>
    <r>
      <t xml:space="preserve"> Субвенции бюджетам муниципальных образований на реализацию полномочий по расчёту и предоставлению дотаций поселениям </t>
    </r>
    <r>
      <rPr>
        <b/>
        <sz val="20"/>
        <rFont val="Times New Roman"/>
        <family val="1"/>
        <charset val="204"/>
      </rPr>
      <t>(1108)</t>
    </r>
  </si>
  <si>
    <r>
      <t xml:space="preserve">Субвенции на выполнение гос. полномочий по хранению, комплектованию, и использованию архивных документов, относящихся к гос. собственности Ульяновской области </t>
    </r>
    <r>
      <rPr>
        <b/>
        <sz val="20"/>
        <rFont val="Times New Roman"/>
        <family val="1"/>
        <charset val="204"/>
      </rPr>
      <t>(1112)</t>
    </r>
  </si>
  <si>
    <r>
      <t xml:space="preserve">Субвенции по выплате родителям детей, на возмещение родительской платы в детских дошкольных учреждениях </t>
    </r>
    <r>
      <rPr>
        <b/>
        <sz val="20"/>
        <rFont val="Times New Roman"/>
        <family val="1"/>
        <charset val="204"/>
      </rPr>
      <t>(1115)</t>
    </r>
  </si>
  <si>
    <r>
      <t xml:space="preserve">Субвенции по первичному воинскому учету </t>
    </r>
    <r>
      <rPr>
        <b/>
        <sz val="20"/>
        <rFont val="Times New Roman"/>
        <family val="1"/>
        <charset val="204"/>
      </rPr>
      <t>(0203)</t>
    </r>
  </si>
  <si>
    <r>
      <t>Субвенции на обеспечение проезда детей – сирот</t>
    </r>
    <r>
      <rPr>
        <b/>
        <sz val="20"/>
        <rFont val="Times New Roman"/>
        <family val="1"/>
        <charset val="204"/>
      </rPr>
      <t xml:space="preserve"> (1137)</t>
    </r>
  </si>
  <si>
    <r>
      <t xml:space="preserve">Субвенции на осуществление переданных органам местного самоуправления государственных полномочий в сфере организации отлова безнадзорных домашних животных </t>
    </r>
    <r>
      <rPr>
        <b/>
        <sz val="20"/>
        <rFont val="Times New Roman"/>
        <family val="1"/>
        <charset val="204"/>
      </rPr>
      <t>(1152)</t>
    </r>
  </si>
  <si>
    <r>
      <t xml:space="preserve">Субсидии на реализацию Закона Ульяновской области "Об организации оздоровления работникам бюджетной сферы на территории Ульяновской области" </t>
    </r>
    <r>
      <rPr>
        <b/>
        <sz val="20"/>
        <rFont val="Times New Roman"/>
        <family val="1"/>
        <charset val="204"/>
      </rPr>
      <t>(1157)</t>
    </r>
  </si>
  <si>
    <r>
      <t>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r>
    <r>
      <rPr>
        <b/>
        <sz val="20"/>
        <rFont val="Times New Roman"/>
        <family val="1"/>
        <charset val="204"/>
      </rPr>
      <t>(1161)</t>
    </r>
  </si>
  <si>
    <r>
      <t>Субвенции на осуществление обучающимся 10-х (11-х) и 11-х (12-х) классов муниципальных общеобразовательных организаций ежемесячных денежных выплат</t>
    </r>
    <r>
      <rPr>
        <b/>
        <sz val="20"/>
        <rFont val="Times New Roman"/>
        <family val="1"/>
        <charset val="204"/>
      </rPr>
      <t>(1162)</t>
    </r>
  </si>
  <si>
    <r>
      <t xml:space="preserve">Субсидии на реазизацию программы "Всеобуч" </t>
    </r>
    <r>
      <rPr>
        <b/>
        <sz val="20"/>
        <rFont val="Times New Roman"/>
        <family val="1"/>
        <charset val="204"/>
      </rPr>
      <t>(1165)</t>
    </r>
  </si>
  <si>
    <r>
      <t xml:space="preserve">Иные реконструкция водоснабжения </t>
    </r>
    <r>
      <rPr>
        <b/>
        <sz val="20"/>
        <rFont val="Times New Roman"/>
        <family val="1"/>
        <charset val="204"/>
      </rPr>
      <t>(1166)</t>
    </r>
  </si>
  <si>
    <r>
      <t xml:space="preserve">Иные межбюджетные трансферты на приобретение автомобиля для выезда в семьи с детьми </t>
    </r>
    <r>
      <rPr>
        <b/>
        <sz val="20"/>
        <rFont val="Times New Roman"/>
        <family val="1"/>
        <charset val="204"/>
      </rPr>
      <t>(1167)</t>
    </r>
  </si>
  <si>
    <r>
      <t xml:space="preserve">Субсидии на осуществление ремонта,ликвидацию аварийной ситуации в зданиях муниципальных общеоразовательных организаций, приобретение оборудования, в том числе обеспечивающего антитеррористическую защищенность указанных организаций в рамках гос. программы" Развитие и модернизация образования в Ульяновской области" </t>
    </r>
    <r>
      <rPr>
        <b/>
        <sz val="20"/>
        <rFont val="Times New Roman"/>
        <family val="1"/>
        <charset val="204"/>
      </rPr>
      <t>(1169)</t>
    </r>
  </si>
  <si>
    <r>
      <t xml:space="preserve">Субсидии на реализацию мероприятий по оснащению объектов спортивной инфраструктуры спортивно- технологическим оборудованием </t>
    </r>
    <r>
      <rPr>
        <b/>
        <sz val="20"/>
        <rFont val="Times New Roman"/>
        <family val="1"/>
        <charset val="204"/>
      </rPr>
      <t>(1173)</t>
    </r>
  </si>
  <si>
    <r>
      <t xml:space="preserve">Иные межбюджетные транферты на обеспечение проведений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t>
    </r>
    <r>
      <rPr>
        <b/>
        <sz val="20"/>
        <rFont val="Times New Roman"/>
        <family val="1"/>
        <charset val="204"/>
      </rPr>
      <t>(1174)</t>
    </r>
  </si>
  <si>
    <r>
      <t xml:space="preserve">Субсидии на снос аварийных домов </t>
    </r>
    <r>
      <rPr>
        <b/>
        <sz val="20"/>
        <rFont val="Times New Roman"/>
        <family val="1"/>
        <charset val="204"/>
      </rPr>
      <t>(1175)</t>
    </r>
  </si>
  <si>
    <r>
      <t xml:space="preserve">Субсидии на реализацию проекта развития муниципального образования Ульяновской области, подготовленного на основе местных инициатив граждан </t>
    </r>
    <r>
      <rPr>
        <b/>
        <sz val="20"/>
        <rFont val="Times New Roman"/>
        <family val="1"/>
        <charset val="204"/>
      </rPr>
      <t>(1177)</t>
    </r>
  </si>
  <si>
    <r>
      <t xml:space="preserve">Субсидии из областного бюджета Ульяновской области бюджетам поселений и городских округов Ульяновской области в целях софинансирования расходных обязательств возникающих в связи с развитием территориальных общественных самоуправлений, расположенных в границах поселений и городских округов Ульяновской области, в части мероприятий по благоустройству </t>
    </r>
    <r>
      <rPr>
        <b/>
        <sz val="20"/>
        <rFont val="Times New Roman"/>
        <family val="1"/>
        <charset val="204"/>
      </rPr>
      <t>(1178)</t>
    </r>
  </si>
  <si>
    <r>
      <t xml:space="preserve">Субсидии, за исключением субсидий на софинансирование капитальных вложений в объекты государственной (Муниципальной) собственности </t>
    </r>
    <r>
      <rPr>
        <b/>
        <sz val="20"/>
        <rFont val="Times New Roman"/>
        <family val="1"/>
        <charset val="204"/>
      </rPr>
      <t>(1179,1079)</t>
    </r>
  </si>
  <si>
    <r>
      <t xml:space="preserve">Субсидии на реализацию мероприятий по благоустройству родников в рамках ГП Ульяновской области "Охрана окружающей среды и восстановление природных ресурсов Ульяновской области" </t>
    </r>
    <r>
      <rPr>
        <b/>
        <sz val="20"/>
        <rFont val="Times New Roman"/>
        <family val="1"/>
        <charset val="204"/>
      </rPr>
      <t>(1180)</t>
    </r>
  </si>
  <si>
    <r>
      <t xml:space="preserve">Субсидии на софинансирование расходных обязательств, связанных с подготовкой проектной документации, строительством и модернизацией сетей наружного освещения </t>
    </r>
    <r>
      <rPr>
        <b/>
        <sz val="20"/>
        <rFont val="Times New Roman"/>
        <family val="1"/>
        <charset val="204"/>
      </rPr>
      <t>(1181)</t>
    </r>
  </si>
  <si>
    <r>
      <t xml:space="preserve">Субсидии на ремонт объектов культуры </t>
    </r>
    <r>
      <rPr>
        <b/>
        <sz val="20"/>
        <rFont val="Times New Roman"/>
        <family val="1"/>
        <charset val="204"/>
      </rPr>
      <t>(1172)</t>
    </r>
  </si>
  <si>
    <r>
      <t xml:space="preserve">Субсидии на софинансирование расходных обязательств муниципальных образований Ульяновской области по строительству и реконструкции объектов спорта </t>
    </r>
    <r>
      <rPr>
        <b/>
        <sz val="20"/>
        <rFont val="Times New Roman"/>
        <family val="1"/>
        <charset val="204"/>
      </rPr>
      <t>(1183)</t>
    </r>
  </si>
  <si>
    <r>
      <t xml:space="preserve">Субсидии на обеспечение развития и укрепления материально-технической базы муниципальных домов культуры, поддержку  творческой деятельности муниципальных театоров в городах с численностью до 300 тысяч человек </t>
    </r>
    <r>
      <rPr>
        <b/>
        <sz val="20"/>
        <rFont val="Times New Roman"/>
        <family val="1"/>
        <charset val="204"/>
      </rPr>
      <t>(1186)</t>
    </r>
  </si>
  <si>
    <r>
      <t xml:space="preserve">Субсидии на реализацию мероприятий по содействию создания в субъектах Российской Федерации новых мест в общеобразовательных организациях </t>
    </r>
    <r>
      <rPr>
        <b/>
        <sz val="20"/>
        <rFont val="Times New Roman"/>
        <family val="1"/>
        <charset val="204"/>
      </rPr>
      <t>(1189)</t>
    </r>
  </si>
  <si>
    <r>
      <t xml:space="preserve">Субсидии бюджетам муниципальных районов Ульяновской области в целях софинансирования расходных обязательств в связи с организацией регулярных перевозок пассажиров и багажа автомобильным транспортом по регулируемым тарифам по муниципальным маршрутам </t>
    </r>
    <r>
      <rPr>
        <b/>
        <sz val="20"/>
        <rFont val="Times New Roman"/>
        <family val="1"/>
        <charset val="204"/>
      </rPr>
      <t>(1193)</t>
    </r>
  </si>
  <si>
    <r>
      <t xml:space="preserve">Субсидии на софинансирование оснащения муниципальных общеобразовательных организаций оборудованием, обеспечивающим антитеррористическую безопасность </t>
    </r>
    <r>
      <rPr>
        <b/>
        <sz val="20"/>
        <rFont val="Times New Roman"/>
        <family val="1"/>
        <charset val="204"/>
      </rPr>
      <t>(1194)</t>
    </r>
  </si>
  <si>
    <r>
      <t xml:space="preserve">Субсидии на реализацию мероприятий по обеспечению жильем молодых семей </t>
    </r>
    <r>
      <rPr>
        <b/>
        <sz val="20"/>
        <rFont val="Times New Roman"/>
        <family val="1"/>
        <charset val="204"/>
      </rPr>
      <t>(1197)</t>
    </r>
  </si>
  <si>
    <r>
      <t xml:space="preserve">Субвенции на компенсацию родителям обучающихся в форме семейного образования </t>
    </r>
    <r>
      <rPr>
        <b/>
        <sz val="20"/>
        <rFont val="Times New Roman"/>
        <family val="1"/>
        <charset val="204"/>
      </rPr>
      <t>(1198)</t>
    </r>
  </si>
  <si>
    <r>
      <t xml:space="preserve">Субсидии на софинансирование расходных обязательств, связанные с благоустройством сельских территорий </t>
    </r>
    <r>
      <rPr>
        <b/>
        <sz val="20"/>
        <rFont val="Times New Roman"/>
        <family val="1"/>
        <charset val="204"/>
      </rPr>
      <t>(0057)</t>
    </r>
  </si>
  <si>
    <r>
      <t>Субсидии на ремонт и содержание автомобильных дорог  общего пользования местного значения по ГП Ульяновской области "Развитие транспортной системы  Ульяновской области" (</t>
    </r>
    <r>
      <rPr>
        <b/>
        <sz val="20"/>
        <rFont val="Times New Roman"/>
        <family val="1"/>
        <charset val="204"/>
      </rPr>
      <t>1154)</t>
    </r>
  </si>
  <si>
    <r>
      <t xml:space="preserve">Субвенции на обеспечение государственных гарантий реализации прав граждан на получение общедоступного и бесплатного дошкольного, начального общего, основного общего, среднего общего образования, а также обеспечение дополнитльного образования в муниципальных образовательных организациях </t>
    </r>
    <r>
      <rPr>
        <b/>
        <sz val="20"/>
        <rFont val="Times New Roman"/>
        <family val="1"/>
        <charset val="204"/>
      </rPr>
      <t xml:space="preserve">(1170, </t>
    </r>
    <r>
      <rPr>
        <b/>
        <sz val="20"/>
        <rFont val="Times New Roman"/>
        <family val="1"/>
        <charset val="204"/>
      </rPr>
      <t>1171)</t>
    </r>
  </si>
  <si>
    <r>
      <t xml:space="preserve">Дотации победителям регионального этапа Всероссийского конкурса "Лучшая муниципальная практика" </t>
    </r>
    <r>
      <rPr>
        <b/>
        <sz val="20"/>
        <rFont val="Times New Roman"/>
        <family val="1"/>
        <charset val="204"/>
      </rPr>
      <t>(0009)</t>
    </r>
  </si>
  <si>
    <r>
      <t xml:space="preserve">Субвенции на финансовое обеспечение расходных обязательств, связанных  с предоставлением мер  социальной поддержки молодым специалистам, поступившим на работу в муниципальные учреждения  муниципальных образований Ульяновской области, осуществляющие  в качестве основного (уставного) вида деятельности образовательную деятельность </t>
    </r>
    <r>
      <rPr>
        <b/>
        <sz val="20"/>
        <rFont val="Times New Roman"/>
        <family val="1"/>
        <charset val="204"/>
      </rPr>
      <t>(0008, 0024)</t>
    </r>
  </si>
  <si>
    <r>
      <t xml:space="preserve">Субсидии, предоставляемые в целях софинансирования расходных обязательств, возникающих в связи с проектированием, строительством (реконструкцией), капитальным ремонтом, ремонтом и содержанием велосипедных дорожек и велосипедных парковок </t>
    </r>
    <r>
      <rPr>
        <b/>
        <sz val="20"/>
        <rFont val="Times New Roman"/>
        <family val="1"/>
        <charset val="204"/>
      </rPr>
      <t>(0091)</t>
    </r>
  </si>
  <si>
    <t>МУ "Управление финансов</t>
  </si>
  <si>
    <t xml:space="preserve">                                             </t>
  </si>
  <si>
    <t>МО "Ульяновский район"</t>
  </si>
  <si>
    <t>О.В.Никушина</t>
  </si>
  <si>
    <r>
      <t xml:space="preserve">Иные дотации по результатам проведения ежегодного областного конкурса "Лучшее городское поселение", "Лучшее сельское поселение" </t>
    </r>
    <r>
      <rPr>
        <b/>
        <sz val="20"/>
        <rFont val="Times New Roman"/>
        <family val="1"/>
        <charset val="204"/>
      </rPr>
      <t>(0033)</t>
    </r>
  </si>
  <si>
    <t>Начальник</t>
  </si>
  <si>
    <r>
      <t xml:space="preserve">Межбюджетные трансферты из резервного фонда Ульяновской области </t>
    </r>
    <r>
      <rPr>
        <b/>
        <sz val="20"/>
        <rFont val="Times New Roman"/>
        <family val="1"/>
        <charset val="204"/>
      </rPr>
      <t>(1184)</t>
    </r>
  </si>
  <si>
    <t>Уточненный план на 2025 г. (тыс. руб.)</t>
  </si>
  <si>
    <r>
      <t xml:space="preserve">Субсидии на капитальный ремонт и ремонт дворовых территорий многоквартирных домов, проездов к дворовым территориям многоквартирным домов населеных пунктов </t>
    </r>
    <r>
      <rPr>
        <b/>
        <sz val="20"/>
        <rFont val="Times New Roman"/>
        <family val="1"/>
        <charset val="204"/>
      </rPr>
      <t>(1155)</t>
    </r>
  </si>
  <si>
    <r>
      <t>Субсидии на реализацию мероприятий по модернизации школьных систем образования</t>
    </r>
    <r>
      <rPr>
        <b/>
        <sz val="20"/>
        <rFont val="Times New Roman"/>
        <family val="1"/>
        <charset val="204"/>
      </rPr>
      <t xml:space="preserve"> (1159)</t>
    </r>
  </si>
  <si>
    <r>
      <t xml:space="preserve">Субсидия на обеспечение выплаты ежемесячного денежного вознаграждения советникам директоров по воспитанию и взаимодействию с детскими общественными объединениями </t>
    </r>
    <r>
      <rPr>
        <b/>
        <sz val="20"/>
        <rFont val="Times New Roman"/>
        <family val="1"/>
        <charset val="204"/>
      </rPr>
      <t>(1074)</t>
    </r>
  </si>
  <si>
    <r>
      <rPr>
        <sz val="20"/>
        <rFont val="Times New Roman"/>
        <family val="1"/>
        <charset val="204"/>
      </rPr>
      <t>Иные межбюджетные транферты из областного бюджета Ульяновской области бюджетам муниципального образования в целях финансового обеспечения расходных обязательств, связвнных с организацией выполнения комплексных кадастровых работ местного значения</t>
    </r>
    <r>
      <rPr>
        <b/>
        <sz val="20"/>
        <rFont val="Times New Roman"/>
        <family val="1"/>
        <charset val="204"/>
      </rPr>
      <t xml:space="preserve"> (1136)</t>
    </r>
  </si>
  <si>
    <r>
      <t xml:space="preserve">Иные межбюджетные транферты из областного бюджета Ульяновской области бюджетам муниципальных образований Ульяновской области в целях софинансирования, в том числе в полном объеме, расходных обязательств, возникающих в связи с погашением кредиторской задолженности муниципальных учреждений указанных муниципальных образований по уплате налогов и страховых взносовна обязательное социальное страхование </t>
    </r>
    <r>
      <rPr>
        <b/>
        <sz val="20"/>
        <rFont val="Times New Roman"/>
        <family val="1"/>
        <charset val="204"/>
      </rPr>
      <t>(1138)</t>
    </r>
  </si>
  <si>
    <r>
      <t>Иные межбюджетные трансферты на обеспечение в полном объёме расходных обязательств, связанных с обеспечением обучающихся с ограниченными возможностями здоровья образования и инвалидов (детей-инвалидов), получающих образование в муниципальных образовательных организациях этих муниципальных образований, бесплатными специальными учебниками, учебными пособиями и дидактическими материалами, специальными техническими средствами обучения коллективного и индивидуального пользования, а также услугами ассистентов (помощников), оказывающих необходимую техническую помощь, и переводчиков русского жестового языка (сурдопереводчиков, тифлосурдопереводчиков)</t>
    </r>
    <r>
      <rPr>
        <b/>
        <sz val="20"/>
        <rFont val="Times New Roman"/>
        <family val="1"/>
        <charset val="204"/>
      </rPr>
      <t>(1101)</t>
    </r>
  </si>
  <si>
    <r>
      <t>Субсидии на повышение антитеррористической защищенности объектов культуры и образования в сфере культуры</t>
    </r>
    <r>
      <rPr>
        <b/>
        <sz val="20"/>
        <rFont val="Times New Roman"/>
        <family val="1"/>
        <charset val="204"/>
      </rPr>
      <t xml:space="preserve"> (1158)</t>
    </r>
  </si>
  <si>
    <r>
      <t xml:space="preserve">Субсидии на строительство, реконструкцию, ремонт объектов водоснабжения и водоотведения, подготовку проектной документации, включая погашение кредиторской задолженности </t>
    </r>
    <r>
      <rPr>
        <b/>
        <sz val="20"/>
        <rFont val="Times New Roman"/>
        <family val="1"/>
        <charset val="204"/>
      </rPr>
      <t>(1188,1166)</t>
    </r>
  </si>
  <si>
    <t xml:space="preserve">Исполнение консолидированного бюджета МО «Ульяновский район» за январь- август 2025 года </t>
  </si>
  <si>
    <t>План за январь -август 2025 г. (тыс. руб.)</t>
  </si>
  <si>
    <t>Исполнено за январь-август 2025 г. (тыс. руб.)</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</si>
</sst>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3" x14ac:knownFonts="1">
    <font>
      <sz val="10"/>
      <name val="Arial"/>
    </font>
    <font>
      <sz val="8"/>
      <name val="Arial"/>
      <family val="2"/>
      <charset val="204"/>
    </font>
    <font>
      <b/>
      <sz val="22"/>
      <name val="Times New Roman"/>
      <family val="1"/>
      <charset val="204"/>
    </font>
    <font>
      <sz val="22"/>
      <name val="Times New Roman"/>
      <family val="1"/>
      <charset val="204"/>
    </font>
    <font>
      <sz val="22"/>
      <color indexed="8"/>
      <name val="Times New Roman"/>
      <family val="1"/>
      <charset val="204"/>
    </font>
    <font>
      <sz val="20"/>
      <name val="Times New Roman"/>
      <family val="1"/>
      <charset val="204"/>
    </font>
    <font>
      <sz val="18"/>
      <name val="Times New Roman"/>
      <family val="1"/>
      <charset val="204"/>
    </font>
    <font>
      <b/>
      <sz val="24"/>
      <name val="Times New Roman"/>
      <family val="1"/>
      <charset val="204"/>
    </font>
    <font>
      <sz val="10"/>
      <name val="Times New Roman"/>
      <family val="1"/>
      <charset val="204"/>
    </font>
    <font>
      <b/>
      <sz val="18"/>
      <name val="Times New Roman"/>
      <family val="1"/>
      <charset val="204"/>
    </font>
    <font>
      <sz val="10"/>
      <color indexed="10"/>
      <name val="Times New Roman"/>
      <family val="1"/>
      <charset val="204"/>
    </font>
    <font>
      <sz val="16"/>
      <name val="Times New Roman"/>
      <family val="1"/>
      <charset val="204"/>
    </font>
    <font>
      <b/>
      <sz val="20"/>
      <name val="Times New Roman"/>
      <family val="1"/>
      <charset val="204"/>
    </font>
  </fonts>
  <fills count="6">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1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56">
    <xf numFmtId="0" fontId="0" fillId="0" borderId="0" xfId="0"/>
    <xf numFmtId="0" fontId="2" fillId="0" borderId="1" xfId="0" applyFont="1" applyBorder="1" applyAlignment="1">
      <alignment horizontal="center" vertical="top" wrapText="1"/>
    </xf>
    <xf numFmtId="0" fontId="2" fillId="0" borderId="1" xfId="0" applyFont="1" applyBorder="1" applyAlignment="1">
      <alignment horizontal="right" vertical="top" wrapText="1"/>
    </xf>
    <xf numFmtId="164" fontId="2" fillId="0" borderId="1" xfId="0" applyNumberFormat="1" applyFont="1" applyBorder="1" applyAlignment="1">
      <alignment horizontal="center" vertical="top" wrapText="1"/>
    </xf>
    <xf numFmtId="164" fontId="4" fillId="0" borderId="5" xfId="0" applyNumberFormat="1" applyFont="1" applyFill="1" applyBorder="1" applyAlignment="1">
      <alignment horizontal="right" vertical="top" wrapText="1"/>
    </xf>
    <xf numFmtId="164" fontId="3" fillId="0" borderId="6" xfId="0" applyNumberFormat="1" applyFont="1" applyFill="1" applyBorder="1" applyAlignment="1">
      <alignment horizontal="right" vertical="top" wrapText="1"/>
    </xf>
    <xf numFmtId="164" fontId="3" fillId="0" borderId="0" xfId="0" applyNumberFormat="1" applyFont="1" applyFill="1" applyBorder="1" applyAlignment="1">
      <alignment horizontal="right" vertical="top" wrapText="1"/>
    </xf>
    <xf numFmtId="165" fontId="5" fillId="0" borderId="1" xfId="0" applyNumberFormat="1" applyFont="1" applyBorder="1" applyAlignment="1" applyProtection="1">
      <alignment horizontal="right" vertical="center" wrapText="1"/>
    </xf>
    <xf numFmtId="0" fontId="2" fillId="5" borderId="1" xfId="0" applyFont="1" applyFill="1" applyBorder="1" applyAlignment="1">
      <alignment horizontal="center" vertical="top" wrapText="1"/>
    </xf>
    <xf numFmtId="165" fontId="5" fillId="5" borderId="1" xfId="0" applyNumberFormat="1" applyFont="1" applyFill="1" applyBorder="1" applyAlignment="1" applyProtection="1">
      <alignment horizontal="right" vertical="center" wrapText="1"/>
    </xf>
    <xf numFmtId="0" fontId="8" fillId="0" borderId="0" xfId="0" applyFont="1"/>
    <xf numFmtId="0" fontId="9" fillId="0" borderId="1" xfId="0" applyFont="1" applyBorder="1" applyAlignment="1">
      <alignment horizontal="center" vertical="top" wrapText="1"/>
    </xf>
    <xf numFmtId="0" fontId="9" fillId="5" borderId="3" xfId="0" applyFont="1" applyFill="1" applyBorder="1" applyAlignment="1">
      <alignment horizontal="center" vertical="top" wrapText="1"/>
    </xf>
    <xf numFmtId="0" fontId="9" fillId="5" borderId="1" xfId="0" applyFont="1" applyFill="1" applyBorder="1" applyAlignment="1">
      <alignment horizontal="center" vertical="top" wrapText="1"/>
    </xf>
    <xf numFmtId="164" fontId="9" fillId="0" borderId="1" xfId="0" applyNumberFormat="1" applyFont="1" applyBorder="1" applyAlignment="1">
      <alignment horizontal="center" vertical="top" wrapText="1"/>
    </xf>
    <xf numFmtId="0" fontId="10" fillId="0" borderId="0" xfId="0" applyFont="1" applyFill="1"/>
    <xf numFmtId="0" fontId="8" fillId="0" borderId="0" xfId="0" applyFont="1" applyFill="1"/>
    <xf numFmtId="0" fontId="8" fillId="2" borderId="0" xfId="0" applyFont="1" applyFill="1"/>
    <xf numFmtId="0" fontId="11" fillId="0" borderId="0" xfId="0" applyFont="1" applyFill="1"/>
    <xf numFmtId="0" fontId="8" fillId="5" borderId="0" xfId="0" applyFont="1" applyFill="1"/>
    <xf numFmtId="164" fontId="8" fillId="0" borderId="0" xfId="0" applyNumberFormat="1" applyFont="1"/>
    <xf numFmtId="0" fontId="12" fillId="0" borderId="1" xfId="0" applyFont="1" applyFill="1" applyBorder="1" applyAlignment="1">
      <alignment vertical="top" wrapText="1"/>
    </xf>
    <xf numFmtId="164" fontId="12" fillId="5" borderId="1" xfId="0" applyNumberFormat="1" applyFont="1" applyFill="1" applyBorder="1" applyAlignment="1">
      <alignment horizontal="right" vertical="top" wrapText="1"/>
    </xf>
    <xf numFmtId="164" fontId="12" fillId="0" borderId="1" xfId="0" applyNumberFormat="1" applyFont="1" applyFill="1" applyBorder="1" applyAlignment="1">
      <alignment horizontal="right" vertical="top" wrapText="1"/>
    </xf>
    <xf numFmtId="164" fontId="12" fillId="3" borderId="1" xfId="0" applyNumberFormat="1" applyFont="1" applyFill="1" applyBorder="1" applyAlignment="1">
      <alignment horizontal="right" vertical="top" wrapText="1"/>
    </xf>
    <xf numFmtId="0" fontId="5" fillId="0" borderId="1" xfId="0" applyFont="1" applyBorder="1" applyAlignment="1">
      <alignment vertical="top" wrapText="1"/>
    </xf>
    <xf numFmtId="164" fontId="5" fillId="5" borderId="1" xfId="0" applyNumberFormat="1" applyFont="1" applyFill="1" applyBorder="1" applyAlignment="1">
      <alignment horizontal="right" vertical="top" wrapText="1"/>
    </xf>
    <xf numFmtId="0" fontId="5" fillId="0" borderId="1" xfId="0" applyFont="1" applyFill="1" applyBorder="1" applyAlignment="1">
      <alignment vertical="top" wrapText="1"/>
    </xf>
    <xf numFmtId="164" fontId="5" fillId="0" borderId="1" xfId="0" applyNumberFormat="1" applyFont="1" applyBorder="1" applyAlignment="1">
      <alignment horizontal="right" vertical="top" wrapText="1"/>
    </xf>
    <xf numFmtId="0" fontId="12" fillId="0" borderId="1" xfId="0" applyFont="1" applyBorder="1" applyAlignment="1">
      <alignment vertical="top" wrapText="1"/>
    </xf>
    <xf numFmtId="164" fontId="12" fillId="0" borderId="1" xfId="0" applyNumberFormat="1" applyFont="1" applyBorder="1" applyAlignment="1">
      <alignment horizontal="right" vertical="top" wrapText="1"/>
    </xf>
    <xf numFmtId="0" fontId="12" fillId="3" borderId="1" xfId="0" applyFont="1" applyFill="1" applyBorder="1" applyAlignment="1">
      <alignment vertical="top" wrapText="1"/>
    </xf>
    <xf numFmtId="164" fontId="5" fillId="5" borderId="2" xfId="0" applyNumberFormat="1" applyFont="1" applyFill="1" applyBorder="1" applyAlignment="1">
      <alignment horizontal="right" vertical="top"/>
    </xf>
    <xf numFmtId="164" fontId="5" fillId="5" borderId="2" xfId="0" applyNumberFormat="1" applyFont="1" applyFill="1" applyBorder="1" applyAlignment="1">
      <alignment horizontal="right" vertical="top" wrapText="1"/>
    </xf>
    <xf numFmtId="164" fontId="5" fillId="5" borderId="4" xfId="0" applyNumberFormat="1" applyFont="1" applyFill="1" applyBorder="1" applyAlignment="1">
      <alignment horizontal="right" vertical="top" wrapText="1"/>
    </xf>
    <xf numFmtId="0" fontId="12" fillId="2" borderId="1" xfId="0" applyFont="1" applyFill="1" applyBorder="1" applyAlignment="1">
      <alignment vertical="top" wrapText="1"/>
    </xf>
    <xf numFmtId="164" fontId="12" fillId="4" borderId="2" xfId="0" applyNumberFormat="1" applyFont="1" applyFill="1" applyBorder="1" applyAlignment="1">
      <alignment horizontal="right" vertical="top" wrapText="1"/>
    </xf>
    <xf numFmtId="164" fontId="12" fillId="2" borderId="1" xfId="0" applyNumberFormat="1" applyFont="1" applyFill="1" applyBorder="1" applyAlignment="1">
      <alignment horizontal="right" vertical="top" wrapText="1"/>
    </xf>
    <xf numFmtId="0" fontId="12" fillId="0" borderId="1" xfId="0" applyFont="1" applyFill="1" applyBorder="1" applyAlignment="1">
      <alignment horizontal="center" vertical="top" wrapText="1"/>
    </xf>
    <xf numFmtId="0" fontId="12" fillId="5" borderId="1" xfId="0" applyFont="1" applyFill="1" applyBorder="1" applyAlignment="1">
      <alignment horizontal="right" vertical="top" wrapText="1"/>
    </xf>
    <xf numFmtId="0" fontId="12" fillId="0" borderId="1" xfId="0" applyFont="1" applyFill="1" applyBorder="1" applyAlignment="1">
      <alignment horizontal="right" vertical="top" wrapText="1"/>
    </xf>
    <xf numFmtId="0" fontId="5" fillId="0" borderId="0" xfId="0" applyFont="1"/>
    <xf numFmtId="0" fontId="5" fillId="5" borderId="0" xfId="0" applyFont="1" applyFill="1"/>
    <xf numFmtId="164" fontId="5" fillId="5" borderId="1" xfId="0" applyNumberFormat="1" applyFont="1" applyFill="1" applyBorder="1" applyAlignment="1">
      <alignment horizontal="right" vertical="top"/>
    </xf>
    <xf numFmtId="164" fontId="5" fillId="5" borderId="1" xfId="0" applyNumberFormat="1" applyFont="1" applyFill="1" applyBorder="1" applyAlignment="1">
      <alignment vertical="top" wrapText="1"/>
    </xf>
    <xf numFmtId="0" fontId="5" fillId="5" borderId="1" xfId="0" applyFont="1" applyFill="1" applyBorder="1" applyAlignment="1">
      <alignment vertical="top" wrapText="1"/>
    </xf>
    <xf numFmtId="49" fontId="5" fillId="5" borderId="1" xfId="0" applyNumberFormat="1" applyFont="1" applyFill="1" applyBorder="1" applyAlignment="1">
      <alignment horizontal="left" vertical="center" wrapText="1"/>
    </xf>
    <xf numFmtId="0" fontId="5" fillId="5" borderId="1" xfId="0" applyFont="1" applyFill="1" applyBorder="1" applyAlignment="1">
      <alignment horizontal="left" vertical="top" wrapText="1"/>
    </xf>
    <xf numFmtId="0" fontId="12" fillId="5" borderId="1" xfId="0" applyFont="1" applyFill="1" applyBorder="1" applyAlignment="1">
      <alignment vertical="top" wrapText="1"/>
    </xf>
    <xf numFmtId="49" fontId="5" fillId="5" borderId="1" xfId="0" applyNumberFormat="1" applyFont="1" applyFill="1" applyBorder="1" applyAlignment="1" applyProtection="1">
      <alignment horizontal="left" vertical="center" wrapText="1"/>
    </xf>
    <xf numFmtId="164" fontId="12" fillId="3" borderId="4" xfId="0" applyNumberFormat="1" applyFont="1" applyFill="1" applyBorder="1" applyAlignment="1">
      <alignment horizontal="right" vertical="top" wrapText="1"/>
    </xf>
    <xf numFmtId="164" fontId="3" fillId="0" borderId="5" xfId="0" applyNumberFormat="1" applyFont="1" applyFill="1" applyBorder="1" applyAlignment="1">
      <alignment horizontal="right" vertical="top" wrapText="1"/>
    </xf>
    <xf numFmtId="0" fontId="7" fillId="0" borderId="0" xfId="0" applyFont="1" applyBorder="1" applyAlignment="1">
      <alignment horizontal="center" vertical="center" wrapText="1"/>
    </xf>
    <xf numFmtId="0" fontId="7"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31"/>
  <sheetViews>
    <sheetView tabSelected="1" zoomScale="60" zoomScaleNormal="60" zoomScaleSheetLayoutView="50" workbookViewId="0">
      <pane xSplit="1" ySplit="4" topLeftCell="B5" activePane="bottomRight" state="frozen"/>
      <selection pane="topRight" activeCell="B1" sqref="B1"/>
      <selection pane="bottomLeft" activeCell="A5" sqref="A5"/>
      <selection pane="bottomRight" activeCell="C29" sqref="C29:C100"/>
    </sheetView>
  </sheetViews>
  <sheetFormatPr defaultColWidth="9.140625" defaultRowHeight="12.75" x14ac:dyDescent="0.2"/>
  <cols>
    <col min="1" max="1" width="100" style="10" customWidth="1"/>
    <col min="2" max="2" width="27.28515625" style="19" customWidth="1"/>
    <col min="3" max="3" width="26.7109375" style="19" customWidth="1"/>
    <col min="4" max="4" width="26.7109375" style="10" customWidth="1"/>
    <col min="5" max="5" width="26" style="20" customWidth="1"/>
    <col min="6" max="7" width="23.28515625" style="10" customWidth="1"/>
    <col min="8" max="16384" width="9.140625" style="10"/>
  </cols>
  <sheetData>
    <row r="1" spans="1:9" x14ac:dyDescent="0.2">
      <c r="A1" s="52" t="s">
        <v>125</v>
      </c>
      <c r="B1" s="52"/>
      <c r="C1" s="52"/>
      <c r="D1" s="52"/>
      <c r="E1" s="52"/>
      <c r="F1" s="52"/>
    </row>
    <row r="2" spans="1:9" x14ac:dyDescent="0.2">
      <c r="A2" s="52"/>
      <c r="B2" s="52"/>
      <c r="C2" s="52"/>
      <c r="D2" s="52"/>
      <c r="E2" s="52"/>
      <c r="F2" s="52"/>
    </row>
    <row r="3" spans="1:9" ht="28.5" customHeight="1" x14ac:dyDescent="0.2">
      <c r="A3" s="53"/>
      <c r="B3" s="53"/>
      <c r="C3" s="53"/>
      <c r="D3" s="53"/>
      <c r="E3" s="53"/>
      <c r="F3" s="53"/>
    </row>
    <row r="4" spans="1:9" ht="90" x14ac:dyDescent="0.2">
      <c r="A4" s="11"/>
      <c r="B4" s="12" t="s">
        <v>116</v>
      </c>
      <c r="C4" s="13" t="s">
        <v>126</v>
      </c>
      <c r="D4" s="11" t="s">
        <v>127</v>
      </c>
      <c r="E4" s="14" t="s">
        <v>0</v>
      </c>
      <c r="F4" s="11" t="s">
        <v>36</v>
      </c>
    </row>
    <row r="5" spans="1:9" ht="27" x14ac:dyDescent="0.2">
      <c r="A5" s="11" t="s">
        <v>1</v>
      </c>
      <c r="B5" s="8"/>
      <c r="C5" s="8"/>
      <c r="D5" s="1"/>
      <c r="E5" s="3"/>
      <c r="F5" s="2"/>
    </row>
    <row r="6" spans="1:9" ht="25.5" x14ac:dyDescent="0.2">
      <c r="A6" s="21" t="s">
        <v>2</v>
      </c>
      <c r="B6" s="22">
        <f>B7+B8</f>
        <v>183342</v>
      </c>
      <c r="C6" s="22">
        <f>C7+C8</f>
        <v>114959.09999999999</v>
      </c>
      <c r="D6" s="23">
        <f t="shared" ref="D6" si="0">D7+D8</f>
        <v>119245.90000000001</v>
      </c>
      <c r="E6" s="24">
        <f>D6/C6*100</f>
        <v>103.72897839318507</v>
      </c>
      <c r="F6" s="24">
        <f>D6-C6</f>
        <v>4286.8000000000175</v>
      </c>
      <c r="G6" s="15"/>
      <c r="H6" s="15"/>
      <c r="I6" s="16"/>
    </row>
    <row r="7" spans="1:9" ht="26.25" x14ac:dyDescent="0.2">
      <c r="A7" s="25" t="s">
        <v>3</v>
      </c>
      <c r="B7" s="26">
        <v>151993.9</v>
      </c>
      <c r="C7" s="26">
        <v>96007.4</v>
      </c>
      <c r="D7" s="26">
        <v>97455.1</v>
      </c>
      <c r="E7" s="24">
        <f t="shared" ref="E7:E51" si="1">D7/C7*100</f>
        <v>101.50790459902051</v>
      </c>
      <c r="F7" s="24">
        <f t="shared" ref="F7:F51" si="2">D7-C7</f>
        <v>1447.7000000000116</v>
      </c>
      <c r="G7" s="15"/>
      <c r="H7" s="15"/>
      <c r="I7" s="16"/>
    </row>
    <row r="8" spans="1:9" ht="26.25" x14ac:dyDescent="0.2">
      <c r="A8" s="27" t="s">
        <v>39</v>
      </c>
      <c r="B8" s="26">
        <v>31348.1</v>
      </c>
      <c r="C8" s="26">
        <v>18951.7</v>
      </c>
      <c r="D8" s="26">
        <v>21790.799999999999</v>
      </c>
      <c r="E8" s="24">
        <f t="shared" si="1"/>
        <v>114.98071413118612</v>
      </c>
      <c r="F8" s="24">
        <f t="shared" si="2"/>
        <v>2839.0999999999985</v>
      </c>
      <c r="G8" s="15"/>
      <c r="H8" s="15"/>
      <c r="I8" s="16"/>
    </row>
    <row r="9" spans="1:9" ht="25.5" x14ac:dyDescent="0.2">
      <c r="A9" s="21" t="s">
        <v>4</v>
      </c>
      <c r="B9" s="22">
        <f>B10+B11+B12+B13</f>
        <v>53039.5</v>
      </c>
      <c r="C9" s="22">
        <f>C10+C11+C12+C13</f>
        <v>46702.3</v>
      </c>
      <c r="D9" s="22">
        <f>D10+D11+D12+D13</f>
        <v>47572.700000000004</v>
      </c>
      <c r="E9" s="24">
        <f t="shared" si="1"/>
        <v>101.86371977397259</v>
      </c>
      <c r="F9" s="24">
        <f t="shared" si="2"/>
        <v>870.40000000000146</v>
      </c>
      <c r="G9" s="15"/>
      <c r="H9" s="15"/>
      <c r="I9" s="16"/>
    </row>
    <row r="10" spans="1:9" ht="26.25" x14ac:dyDescent="0.2">
      <c r="A10" s="27" t="s">
        <v>40</v>
      </c>
      <c r="B10" s="26">
        <v>41439.9</v>
      </c>
      <c r="C10" s="26">
        <v>36406</v>
      </c>
      <c r="D10" s="26">
        <v>36484.5</v>
      </c>
      <c r="E10" s="24">
        <f t="shared" si="1"/>
        <v>100.215623798275</v>
      </c>
      <c r="F10" s="24">
        <f t="shared" si="2"/>
        <v>78.5</v>
      </c>
      <c r="G10" s="15"/>
      <c r="H10" s="15"/>
      <c r="I10" s="16"/>
    </row>
    <row r="11" spans="1:9" ht="52.5" x14ac:dyDescent="0.2">
      <c r="A11" s="25" t="s">
        <v>5</v>
      </c>
      <c r="B11" s="26"/>
      <c r="C11" s="26"/>
      <c r="D11" s="28">
        <v>134.30000000000001</v>
      </c>
      <c r="E11" s="24" t="e">
        <f t="shared" si="1"/>
        <v>#DIV/0!</v>
      </c>
      <c r="F11" s="24">
        <f t="shared" si="2"/>
        <v>134.30000000000001</v>
      </c>
      <c r="G11" s="15"/>
      <c r="H11" s="15"/>
      <c r="I11" s="16"/>
    </row>
    <row r="12" spans="1:9" ht="52.5" x14ac:dyDescent="0.2">
      <c r="A12" s="25" t="s">
        <v>37</v>
      </c>
      <c r="B12" s="26">
        <v>6826.6</v>
      </c>
      <c r="C12" s="26">
        <v>5543</v>
      </c>
      <c r="D12" s="28">
        <v>5486.9</v>
      </c>
      <c r="E12" s="24">
        <f t="shared" si="1"/>
        <v>98.98791268266281</v>
      </c>
      <c r="F12" s="24">
        <f t="shared" si="2"/>
        <v>-56.100000000000364</v>
      </c>
      <c r="G12" s="15"/>
      <c r="H12" s="15"/>
      <c r="I12" s="16"/>
    </row>
    <row r="13" spans="1:9" ht="26.25" x14ac:dyDescent="0.2">
      <c r="A13" s="25" t="s">
        <v>6</v>
      </c>
      <c r="B13" s="26">
        <v>4773</v>
      </c>
      <c r="C13" s="26">
        <v>4753.3</v>
      </c>
      <c r="D13" s="28">
        <v>5467</v>
      </c>
      <c r="E13" s="24">
        <f t="shared" si="1"/>
        <v>115.0148318010645</v>
      </c>
      <c r="F13" s="24">
        <f t="shared" si="2"/>
        <v>713.69999999999982</v>
      </c>
      <c r="G13" s="15"/>
      <c r="H13" s="15"/>
      <c r="I13" s="16"/>
    </row>
    <row r="14" spans="1:9" ht="25.5" x14ac:dyDescent="0.2">
      <c r="A14" s="21" t="s">
        <v>7</v>
      </c>
      <c r="B14" s="22">
        <f>B15+B16</f>
        <v>43137</v>
      </c>
      <c r="C14" s="22">
        <f>C15+C16</f>
        <v>18310.3</v>
      </c>
      <c r="D14" s="23">
        <f t="shared" ref="D14" si="3">D15+D16</f>
        <v>18315.600000000002</v>
      </c>
      <c r="E14" s="24">
        <f t="shared" si="1"/>
        <v>100.02894545692862</v>
      </c>
      <c r="F14" s="24">
        <f t="shared" si="2"/>
        <v>5.3000000000029104</v>
      </c>
      <c r="G14" s="15"/>
      <c r="H14" s="15"/>
      <c r="I14" s="16"/>
    </row>
    <row r="15" spans="1:9" ht="26.25" x14ac:dyDescent="0.2">
      <c r="A15" s="25" t="s">
        <v>8</v>
      </c>
      <c r="B15" s="26">
        <v>13500</v>
      </c>
      <c r="C15" s="26">
        <v>2461.3000000000002</v>
      </c>
      <c r="D15" s="28">
        <v>2444.4</v>
      </c>
      <c r="E15" s="24">
        <f t="shared" si="1"/>
        <v>99.31337098281395</v>
      </c>
      <c r="F15" s="24">
        <f t="shared" si="2"/>
        <v>-16.900000000000091</v>
      </c>
      <c r="G15" s="15"/>
      <c r="H15" s="15"/>
      <c r="I15" s="16"/>
    </row>
    <row r="16" spans="1:9" ht="26.25" x14ac:dyDescent="0.2">
      <c r="A16" s="25" t="s">
        <v>9</v>
      </c>
      <c r="B16" s="26">
        <v>29637</v>
      </c>
      <c r="C16" s="26">
        <v>15849</v>
      </c>
      <c r="D16" s="28">
        <v>15871.2</v>
      </c>
      <c r="E16" s="24">
        <f t="shared" si="1"/>
        <v>100.14007192882832</v>
      </c>
      <c r="F16" s="24">
        <f t="shared" si="2"/>
        <v>22.200000000000728</v>
      </c>
      <c r="G16" s="15"/>
      <c r="H16" s="15"/>
      <c r="I16" s="16"/>
    </row>
    <row r="17" spans="1:23" ht="25.5" x14ac:dyDescent="0.2">
      <c r="A17" s="29" t="s">
        <v>45</v>
      </c>
      <c r="B17" s="22">
        <v>5</v>
      </c>
      <c r="C17" s="22">
        <v>5</v>
      </c>
      <c r="D17" s="30">
        <v>22</v>
      </c>
      <c r="E17" s="24">
        <f t="shared" si="1"/>
        <v>440.00000000000006</v>
      </c>
      <c r="F17" s="24">
        <f t="shared" si="2"/>
        <v>17</v>
      </c>
      <c r="G17" s="15"/>
      <c r="H17" s="15"/>
      <c r="I17" s="16"/>
    </row>
    <row r="18" spans="1:23" ht="25.5" x14ac:dyDescent="0.2">
      <c r="A18" s="29" t="s">
        <v>10</v>
      </c>
      <c r="B18" s="22">
        <v>10257</v>
      </c>
      <c r="C18" s="22">
        <v>8070.4</v>
      </c>
      <c r="D18" s="30">
        <v>8265</v>
      </c>
      <c r="E18" s="24">
        <f t="shared" si="1"/>
        <v>102.4112807295797</v>
      </c>
      <c r="F18" s="24">
        <f t="shared" si="2"/>
        <v>194.60000000000036</v>
      </c>
      <c r="G18" s="15"/>
      <c r="H18" s="15"/>
      <c r="I18" s="16"/>
    </row>
    <row r="19" spans="1:23" ht="51" x14ac:dyDescent="0.2">
      <c r="A19" s="29" t="s">
        <v>11</v>
      </c>
      <c r="B19" s="26"/>
      <c r="C19" s="26"/>
      <c r="D19" s="30"/>
      <c r="E19" s="24" t="e">
        <f t="shared" si="1"/>
        <v>#DIV/0!</v>
      </c>
      <c r="F19" s="24">
        <f t="shared" si="2"/>
        <v>0</v>
      </c>
      <c r="G19" s="15"/>
      <c r="H19" s="15"/>
      <c r="I19" s="16"/>
    </row>
    <row r="20" spans="1:23" ht="26.25" x14ac:dyDescent="0.2">
      <c r="A20" s="25" t="s">
        <v>12</v>
      </c>
      <c r="B20" s="26"/>
      <c r="C20" s="26"/>
      <c r="D20" s="28"/>
      <c r="E20" s="24" t="e">
        <f t="shared" si="1"/>
        <v>#DIV/0!</v>
      </c>
      <c r="F20" s="24">
        <f t="shared" si="2"/>
        <v>0</v>
      </c>
      <c r="G20" s="15"/>
      <c r="H20" s="15"/>
      <c r="I20" s="16"/>
    </row>
    <row r="21" spans="1:23" ht="51" x14ac:dyDescent="0.2">
      <c r="A21" s="29" t="s">
        <v>13</v>
      </c>
      <c r="B21" s="22">
        <v>6883</v>
      </c>
      <c r="C21" s="22">
        <v>4659.6000000000004</v>
      </c>
      <c r="D21" s="30">
        <v>4701</v>
      </c>
      <c r="E21" s="24">
        <f t="shared" si="1"/>
        <v>100.88848828225598</v>
      </c>
      <c r="F21" s="24">
        <f t="shared" si="2"/>
        <v>41.399999999999636</v>
      </c>
      <c r="G21" s="15"/>
      <c r="H21" s="15"/>
      <c r="I21" s="16"/>
    </row>
    <row r="22" spans="1:23" ht="25.5" customHeight="1" x14ac:dyDescent="0.2">
      <c r="A22" s="29" t="s">
        <v>14</v>
      </c>
      <c r="B22" s="22">
        <v>5600</v>
      </c>
      <c r="C22" s="22">
        <v>2187</v>
      </c>
      <c r="D22" s="23">
        <v>2187.9</v>
      </c>
      <c r="E22" s="24">
        <f t="shared" si="1"/>
        <v>100.04115226337449</v>
      </c>
      <c r="F22" s="24">
        <f t="shared" si="2"/>
        <v>0.90000000000009095</v>
      </c>
      <c r="G22" s="15"/>
      <c r="H22" s="15"/>
      <c r="I22" s="16"/>
    </row>
    <row r="23" spans="1:23" ht="51" x14ac:dyDescent="0.2">
      <c r="A23" s="21" t="s">
        <v>15</v>
      </c>
      <c r="B23" s="22">
        <v>1750</v>
      </c>
      <c r="C23" s="22">
        <v>914</v>
      </c>
      <c r="D23" s="23">
        <v>1001.7</v>
      </c>
      <c r="E23" s="24">
        <f t="shared" si="1"/>
        <v>109.59518599562364</v>
      </c>
      <c r="F23" s="24">
        <f t="shared" si="2"/>
        <v>87.700000000000045</v>
      </c>
      <c r="G23" s="15"/>
      <c r="H23" s="15"/>
      <c r="I23" s="16"/>
    </row>
    <row r="24" spans="1:23" ht="52.5" x14ac:dyDescent="0.2">
      <c r="A24" s="25" t="s">
        <v>16</v>
      </c>
      <c r="B24" s="26"/>
      <c r="C24" s="26"/>
      <c r="D24" s="28"/>
      <c r="E24" s="24" t="e">
        <f t="shared" si="1"/>
        <v>#DIV/0!</v>
      </c>
      <c r="F24" s="24">
        <f t="shared" si="2"/>
        <v>0</v>
      </c>
      <c r="G24" s="15"/>
      <c r="H24" s="15"/>
      <c r="I24" s="16"/>
    </row>
    <row r="25" spans="1:23" ht="25.5" x14ac:dyDescent="0.2">
      <c r="A25" s="29" t="s">
        <v>17</v>
      </c>
      <c r="B25" s="22">
        <v>1200</v>
      </c>
      <c r="C25" s="22">
        <v>752.3</v>
      </c>
      <c r="D25" s="30">
        <v>762.4</v>
      </c>
      <c r="E25" s="24">
        <f t="shared" si="1"/>
        <v>101.34254951482123</v>
      </c>
      <c r="F25" s="24">
        <f t="shared" si="2"/>
        <v>10.100000000000023</v>
      </c>
      <c r="G25" s="15"/>
      <c r="H25" s="15"/>
      <c r="I25" s="16"/>
    </row>
    <row r="26" spans="1:23" ht="25.5" x14ac:dyDescent="0.2">
      <c r="A26" s="29" t="s">
        <v>18</v>
      </c>
      <c r="B26" s="22">
        <v>1221.9000000000001</v>
      </c>
      <c r="C26" s="22">
        <v>1221.9000000000001</v>
      </c>
      <c r="D26" s="30">
        <v>1348.7</v>
      </c>
      <c r="E26" s="24">
        <f t="shared" si="1"/>
        <v>110.3772812832474</v>
      </c>
      <c r="F26" s="24">
        <f t="shared" si="2"/>
        <v>126.79999999999995</v>
      </c>
      <c r="G26" s="15"/>
      <c r="H26" s="15"/>
      <c r="I26" s="16"/>
    </row>
    <row r="27" spans="1:23" ht="51" x14ac:dyDescent="0.2">
      <c r="A27" s="29" t="s">
        <v>19</v>
      </c>
      <c r="B27" s="22">
        <v>20466.5</v>
      </c>
      <c r="C27" s="22">
        <v>14829.5</v>
      </c>
      <c r="D27" s="23">
        <v>14892.1</v>
      </c>
      <c r="E27" s="24">
        <f t="shared" si="1"/>
        <v>100.42213156208908</v>
      </c>
      <c r="F27" s="24">
        <f t="shared" si="2"/>
        <v>62.600000000000364</v>
      </c>
      <c r="G27" s="15"/>
      <c r="H27" s="15"/>
      <c r="I27" s="16"/>
    </row>
    <row r="28" spans="1:23" s="17" customFormat="1" ht="25.5" x14ac:dyDescent="0.2">
      <c r="A28" s="31" t="s">
        <v>20</v>
      </c>
      <c r="B28" s="24">
        <f>B6+B9+B14+B18+B17+B19+B21+B22+B23+B25+B26+B27</f>
        <v>326901.90000000002</v>
      </c>
      <c r="C28" s="24">
        <f>C6+C9+C14+C18+C17+C19+C21+C22+C23+C25+C26+C27</f>
        <v>212611.39999999997</v>
      </c>
      <c r="D28" s="24">
        <f>D6+D9+D14+D18+D17+D19+D21+D22+D23+D25+D26+D27</f>
        <v>218315.00000000003</v>
      </c>
      <c r="E28" s="24">
        <f t="shared" si="1"/>
        <v>102.68264072387467</v>
      </c>
      <c r="F28" s="24">
        <f t="shared" si="2"/>
        <v>5703.600000000064</v>
      </c>
      <c r="G28" s="15"/>
      <c r="H28" s="15"/>
      <c r="I28" s="16"/>
      <c r="J28" s="16"/>
      <c r="K28" s="16"/>
      <c r="L28" s="16"/>
      <c r="M28" s="16"/>
      <c r="N28" s="16"/>
      <c r="O28" s="16"/>
      <c r="P28" s="16"/>
      <c r="Q28" s="16"/>
      <c r="R28" s="16"/>
      <c r="S28" s="16"/>
      <c r="T28" s="16"/>
      <c r="U28" s="16"/>
      <c r="V28" s="16"/>
      <c r="W28" s="16"/>
    </row>
    <row r="29" spans="1:23" ht="193.5" customHeight="1" x14ac:dyDescent="0.2">
      <c r="A29" s="45" t="s">
        <v>107</v>
      </c>
      <c r="B29" s="26">
        <v>551</v>
      </c>
      <c r="C29" s="26">
        <v>550.70000000000005</v>
      </c>
      <c r="D29" s="26">
        <f t="shared" ref="D29" si="4">C29</f>
        <v>550.70000000000005</v>
      </c>
      <c r="E29" s="24">
        <f t="shared" si="1"/>
        <v>100</v>
      </c>
      <c r="F29" s="50">
        <f t="shared" si="2"/>
        <v>0</v>
      </c>
      <c r="G29" s="51"/>
      <c r="H29" s="16"/>
      <c r="I29" s="16"/>
      <c r="J29" s="16"/>
      <c r="K29" s="16"/>
      <c r="L29" s="16"/>
      <c r="M29" s="16"/>
      <c r="N29" s="16"/>
      <c r="O29" s="16"/>
      <c r="P29" s="16"/>
      <c r="Q29" s="16"/>
      <c r="R29" s="16"/>
      <c r="S29" s="16"/>
      <c r="T29" s="16"/>
      <c r="U29" s="16"/>
      <c r="V29" s="16"/>
      <c r="W29" s="16"/>
    </row>
    <row r="30" spans="1:23" ht="61.5" customHeight="1" x14ac:dyDescent="0.2">
      <c r="A30" s="45" t="s">
        <v>106</v>
      </c>
      <c r="B30" s="26"/>
      <c r="C30" s="26"/>
      <c r="D30" s="26">
        <f t="shared" ref="D30:D99" si="5">C30</f>
        <v>0</v>
      </c>
      <c r="E30" s="24"/>
      <c r="F30" s="50"/>
      <c r="G30" s="51"/>
      <c r="H30" s="16"/>
      <c r="I30" s="16"/>
      <c r="J30" s="16"/>
      <c r="K30" s="16"/>
      <c r="L30" s="16"/>
      <c r="M30" s="16"/>
      <c r="N30" s="16"/>
      <c r="O30" s="16"/>
      <c r="P30" s="16"/>
      <c r="Q30" s="16"/>
      <c r="R30" s="16"/>
      <c r="S30" s="16"/>
      <c r="T30" s="16"/>
      <c r="U30" s="16"/>
      <c r="V30" s="16"/>
      <c r="W30" s="16"/>
    </row>
    <row r="31" spans="1:23" ht="131.25" x14ac:dyDescent="0.2">
      <c r="A31" s="45" t="s">
        <v>48</v>
      </c>
      <c r="B31" s="26">
        <v>33.1</v>
      </c>
      <c r="C31" s="26">
        <v>0</v>
      </c>
      <c r="D31" s="26">
        <f t="shared" si="5"/>
        <v>0</v>
      </c>
      <c r="E31" s="24" t="e">
        <f t="shared" si="1"/>
        <v>#DIV/0!</v>
      </c>
      <c r="F31" s="50">
        <f t="shared" si="2"/>
        <v>0</v>
      </c>
      <c r="G31" s="51"/>
      <c r="H31" s="16"/>
      <c r="I31" s="16"/>
      <c r="J31" s="16"/>
      <c r="K31" s="16"/>
      <c r="L31" s="16"/>
      <c r="M31" s="16"/>
      <c r="N31" s="16"/>
      <c r="O31" s="16"/>
      <c r="P31" s="16"/>
      <c r="Q31" s="16"/>
      <c r="R31" s="16"/>
      <c r="S31" s="16"/>
      <c r="T31" s="16"/>
      <c r="U31" s="16"/>
      <c r="V31" s="16"/>
      <c r="W31" s="16"/>
    </row>
    <row r="32" spans="1:23" ht="78.75" x14ac:dyDescent="0.2">
      <c r="A32" s="45" t="s">
        <v>49</v>
      </c>
      <c r="B32" s="26">
        <v>263621.90000000002</v>
      </c>
      <c r="C32" s="26">
        <v>185926</v>
      </c>
      <c r="D32" s="26">
        <f t="shared" si="5"/>
        <v>185926</v>
      </c>
      <c r="E32" s="24">
        <f t="shared" si="1"/>
        <v>100</v>
      </c>
      <c r="F32" s="24">
        <f t="shared" si="2"/>
        <v>0</v>
      </c>
      <c r="G32" s="16"/>
      <c r="H32" s="16"/>
      <c r="I32" s="16"/>
      <c r="J32" s="16"/>
      <c r="K32" s="16"/>
      <c r="L32" s="16"/>
      <c r="M32" s="16"/>
      <c r="N32" s="16"/>
      <c r="O32" s="16"/>
      <c r="P32" s="16"/>
      <c r="Q32" s="16"/>
      <c r="R32" s="16"/>
      <c r="S32" s="16"/>
      <c r="T32" s="16"/>
      <c r="U32" s="16"/>
      <c r="V32" s="16"/>
      <c r="W32" s="16"/>
    </row>
    <row r="33" spans="1:23" ht="26.25" x14ac:dyDescent="0.2">
      <c r="A33" s="45" t="s">
        <v>50</v>
      </c>
      <c r="B33" s="26">
        <v>103.2</v>
      </c>
      <c r="C33" s="26">
        <v>103.2</v>
      </c>
      <c r="D33" s="26">
        <f t="shared" si="5"/>
        <v>103.2</v>
      </c>
      <c r="E33" s="24">
        <f t="shared" si="1"/>
        <v>100</v>
      </c>
      <c r="F33" s="24">
        <f t="shared" si="2"/>
        <v>0</v>
      </c>
      <c r="G33" s="16"/>
      <c r="H33" s="16"/>
      <c r="I33" s="16"/>
      <c r="J33" s="16"/>
      <c r="K33" s="16"/>
      <c r="L33" s="16"/>
      <c r="M33" s="16"/>
      <c r="N33" s="16"/>
      <c r="O33" s="16"/>
      <c r="P33" s="16"/>
      <c r="Q33" s="16"/>
      <c r="R33" s="16"/>
      <c r="S33" s="16"/>
      <c r="T33" s="16"/>
      <c r="U33" s="16"/>
      <c r="V33" s="16"/>
      <c r="W33" s="16"/>
    </row>
    <row r="34" spans="1:23" ht="52.5" x14ac:dyDescent="0.2">
      <c r="A34" s="45" t="s">
        <v>51</v>
      </c>
      <c r="B34" s="44">
        <v>29841.8</v>
      </c>
      <c r="C34" s="44">
        <v>21207.5</v>
      </c>
      <c r="D34" s="26">
        <f t="shared" si="5"/>
        <v>21207.5</v>
      </c>
      <c r="E34" s="24">
        <f t="shared" si="1"/>
        <v>100</v>
      </c>
      <c r="F34" s="24">
        <f t="shared" si="2"/>
        <v>0</v>
      </c>
      <c r="G34" s="16"/>
      <c r="H34" s="16"/>
      <c r="I34" s="16"/>
      <c r="J34" s="16"/>
      <c r="K34" s="16"/>
      <c r="L34" s="16"/>
      <c r="M34" s="16"/>
      <c r="N34" s="16"/>
      <c r="O34" s="16"/>
      <c r="P34" s="16"/>
      <c r="Q34" s="16"/>
      <c r="R34" s="16"/>
      <c r="S34" s="16"/>
      <c r="T34" s="16"/>
      <c r="U34" s="16"/>
      <c r="V34" s="16"/>
      <c r="W34" s="16"/>
    </row>
    <row r="35" spans="1:23" ht="105" x14ac:dyDescent="0.2">
      <c r="A35" s="45" t="s">
        <v>52</v>
      </c>
      <c r="B35" s="26">
        <v>23.5</v>
      </c>
      <c r="C35" s="26">
        <v>15.7</v>
      </c>
      <c r="D35" s="26">
        <f t="shared" si="5"/>
        <v>15.7</v>
      </c>
      <c r="E35" s="24">
        <f t="shared" si="1"/>
        <v>100</v>
      </c>
      <c r="F35" s="24">
        <f t="shared" si="2"/>
        <v>0</v>
      </c>
      <c r="G35" s="16"/>
      <c r="H35" s="16"/>
      <c r="I35" s="16"/>
      <c r="J35" s="16"/>
      <c r="K35" s="16"/>
      <c r="L35" s="16"/>
      <c r="M35" s="16"/>
      <c r="N35" s="16"/>
      <c r="O35" s="16"/>
      <c r="P35" s="16"/>
      <c r="Q35" s="16"/>
      <c r="R35" s="16"/>
      <c r="S35" s="16"/>
      <c r="T35" s="16"/>
      <c r="U35" s="16"/>
      <c r="V35" s="16"/>
      <c r="W35" s="16"/>
    </row>
    <row r="36" spans="1:23" ht="78.75" x14ac:dyDescent="0.2">
      <c r="A36" s="45" t="s">
        <v>53</v>
      </c>
      <c r="B36" s="26">
        <v>1453.1</v>
      </c>
      <c r="C36" s="26">
        <v>1046.4000000000001</v>
      </c>
      <c r="D36" s="26">
        <f t="shared" si="5"/>
        <v>1046.4000000000001</v>
      </c>
      <c r="E36" s="24">
        <f t="shared" si="1"/>
        <v>100</v>
      </c>
      <c r="F36" s="24">
        <f t="shared" si="2"/>
        <v>0</v>
      </c>
      <c r="G36" s="16"/>
      <c r="H36" s="16"/>
      <c r="I36" s="16"/>
      <c r="J36" s="16"/>
      <c r="K36" s="16"/>
      <c r="L36" s="16"/>
      <c r="M36" s="16"/>
      <c r="N36" s="16"/>
      <c r="O36" s="16"/>
      <c r="P36" s="16"/>
      <c r="Q36" s="16"/>
      <c r="R36" s="16"/>
      <c r="S36" s="16"/>
      <c r="T36" s="16"/>
      <c r="U36" s="16"/>
      <c r="V36" s="16"/>
      <c r="W36" s="16"/>
    </row>
    <row r="37" spans="1:23" ht="131.25" x14ac:dyDescent="0.2">
      <c r="A37" s="46" t="s">
        <v>54</v>
      </c>
      <c r="B37" s="32">
        <v>0</v>
      </c>
      <c r="C37" s="32">
        <v>0</v>
      </c>
      <c r="D37" s="26">
        <f t="shared" si="5"/>
        <v>0</v>
      </c>
      <c r="E37" s="24" t="e">
        <f>D37/C37*100</f>
        <v>#DIV/0!</v>
      </c>
      <c r="F37" s="24">
        <f>D37-C37</f>
        <v>0</v>
      </c>
      <c r="G37" s="16"/>
      <c r="H37" s="16"/>
      <c r="I37" s="16"/>
      <c r="J37" s="16"/>
      <c r="K37" s="16"/>
      <c r="L37" s="16"/>
      <c r="M37" s="16"/>
      <c r="N37" s="16"/>
      <c r="O37" s="16"/>
      <c r="P37" s="16"/>
      <c r="Q37" s="16"/>
      <c r="R37" s="16"/>
      <c r="S37" s="16"/>
      <c r="T37" s="16"/>
      <c r="U37" s="16"/>
      <c r="V37" s="16"/>
      <c r="W37" s="16"/>
    </row>
    <row r="38" spans="1:23" ht="52.5" x14ac:dyDescent="0.2">
      <c r="A38" s="46" t="s">
        <v>55</v>
      </c>
      <c r="B38" s="33">
        <v>0</v>
      </c>
      <c r="C38" s="33">
        <v>0</v>
      </c>
      <c r="D38" s="26">
        <f t="shared" si="5"/>
        <v>0</v>
      </c>
      <c r="E38" s="24" t="e">
        <f>D38/C38*100</f>
        <v>#DIV/0!</v>
      </c>
      <c r="F38" s="24">
        <f>D38-C38</f>
        <v>0</v>
      </c>
      <c r="G38" s="16"/>
      <c r="H38" s="16"/>
      <c r="I38" s="16"/>
      <c r="J38" s="16"/>
      <c r="K38" s="16"/>
      <c r="L38" s="16"/>
      <c r="M38" s="16"/>
      <c r="N38" s="16"/>
      <c r="O38" s="16"/>
      <c r="P38" s="16"/>
      <c r="Q38" s="16"/>
      <c r="R38" s="16"/>
      <c r="S38" s="16"/>
      <c r="T38" s="16"/>
      <c r="U38" s="16"/>
      <c r="V38" s="16"/>
      <c r="W38" s="16"/>
    </row>
    <row r="39" spans="1:23" ht="78.75" x14ac:dyDescent="0.2">
      <c r="A39" s="45" t="s">
        <v>56</v>
      </c>
      <c r="B39" s="32">
        <v>0</v>
      </c>
      <c r="C39" s="32">
        <v>0</v>
      </c>
      <c r="D39" s="26">
        <f t="shared" si="5"/>
        <v>0</v>
      </c>
      <c r="E39" s="24" t="e">
        <f t="shared" ref="E39:E40" si="6">D39/C39*100</f>
        <v>#DIV/0!</v>
      </c>
      <c r="F39" s="24">
        <f t="shared" ref="F39:F40" si="7">D39-C39</f>
        <v>0</v>
      </c>
      <c r="G39" s="16"/>
      <c r="H39" s="16"/>
      <c r="I39" s="16"/>
      <c r="J39" s="16"/>
      <c r="K39" s="16"/>
      <c r="L39" s="16"/>
      <c r="M39" s="16"/>
      <c r="N39" s="16"/>
      <c r="O39" s="16"/>
      <c r="P39" s="16"/>
      <c r="Q39" s="16"/>
      <c r="R39" s="16"/>
      <c r="S39" s="16"/>
      <c r="T39" s="16"/>
      <c r="U39" s="16"/>
      <c r="V39" s="16"/>
      <c r="W39" s="16"/>
    </row>
    <row r="40" spans="1:23" ht="78.75" x14ac:dyDescent="0.2">
      <c r="A40" s="45" t="s">
        <v>57</v>
      </c>
      <c r="B40" s="33">
        <v>0</v>
      </c>
      <c r="C40" s="33">
        <v>0</v>
      </c>
      <c r="D40" s="26">
        <f t="shared" si="5"/>
        <v>0</v>
      </c>
      <c r="E40" s="24" t="e">
        <f t="shared" si="6"/>
        <v>#DIV/0!</v>
      </c>
      <c r="F40" s="24">
        <f t="shared" si="7"/>
        <v>0</v>
      </c>
      <c r="G40" s="16"/>
      <c r="H40" s="16"/>
      <c r="I40" s="16"/>
      <c r="J40" s="16"/>
      <c r="K40" s="16"/>
      <c r="L40" s="16"/>
      <c r="M40" s="16"/>
      <c r="N40" s="16"/>
      <c r="O40" s="16"/>
      <c r="P40" s="16"/>
      <c r="Q40" s="16"/>
      <c r="R40" s="16"/>
      <c r="S40" s="16"/>
      <c r="T40" s="16"/>
      <c r="U40" s="16"/>
      <c r="V40" s="16"/>
      <c r="W40" s="16"/>
    </row>
    <row r="41" spans="1:23" ht="78.75" x14ac:dyDescent="0.2">
      <c r="A41" s="45" t="s">
        <v>113</v>
      </c>
      <c r="B41" s="32">
        <v>0</v>
      </c>
      <c r="C41" s="32">
        <v>0</v>
      </c>
      <c r="D41" s="26">
        <f t="shared" si="5"/>
        <v>0</v>
      </c>
      <c r="E41" s="24"/>
      <c r="F41" s="24"/>
      <c r="G41" s="16"/>
      <c r="H41" s="16"/>
      <c r="I41" s="16"/>
      <c r="J41" s="16"/>
      <c r="K41" s="16"/>
      <c r="L41" s="16"/>
      <c r="M41" s="16"/>
      <c r="N41" s="16"/>
      <c r="O41" s="16"/>
      <c r="P41" s="16"/>
      <c r="Q41" s="16"/>
      <c r="R41" s="16"/>
      <c r="S41" s="16"/>
      <c r="T41" s="16"/>
      <c r="U41" s="16"/>
      <c r="V41" s="16"/>
      <c r="W41" s="16"/>
    </row>
    <row r="42" spans="1:23" ht="194.25" customHeight="1" x14ac:dyDescent="0.2">
      <c r="A42" s="45" t="s">
        <v>58</v>
      </c>
      <c r="B42" s="26">
        <v>4111</v>
      </c>
      <c r="C42" s="26">
        <v>4111</v>
      </c>
      <c r="D42" s="26">
        <f t="shared" si="5"/>
        <v>4111</v>
      </c>
      <c r="E42" s="24">
        <f t="shared" si="1"/>
        <v>100</v>
      </c>
      <c r="F42" s="24">
        <f t="shared" si="2"/>
        <v>0</v>
      </c>
      <c r="G42" s="16"/>
      <c r="H42" s="16"/>
      <c r="I42" s="16"/>
      <c r="J42" s="16"/>
      <c r="K42" s="16"/>
      <c r="L42" s="16"/>
      <c r="M42" s="16"/>
      <c r="N42" s="16"/>
      <c r="O42" s="16"/>
      <c r="P42" s="16"/>
      <c r="Q42" s="16"/>
      <c r="R42" s="16"/>
      <c r="S42" s="16"/>
      <c r="T42" s="16"/>
      <c r="U42" s="16"/>
      <c r="V42" s="16"/>
      <c r="W42" s="16"/>
    </row>
    <row r="43" spans="1:23" ht="248.25" customHeight="1" x14ac:dyDescent="0.2">
      <c r="A43" s="45" t="s">
        <v>59</v>
      </c>
      <c r="B43" s="26">
        <v>0</v>
      </c>
      <c r="C43" s="26">
        <v>0</v>
      </c>
      <c r="D43" s="26">
        <f t="shared" si="5"/>
        <v>0</v>
      </c>
      <c r="E43" s="24" t="e">
        <f t="shared" si="1"/>
        <v>#DIV/0!</v>
      </c>
      <c r="F43" s="24">
        <f t="shared" si="2"/>
        <v>0</v>
      </c>
      <c r="G43" s="16"/>
      <c r="H43" s="16"/>
      <c r="I43" s="16"/>
      <c r="J43" s="16"/>
      <c r="K43" s="16"/>
      <c r="L43" s="16"/>
      <c r="M43" s="16"/>
      <c r="N43" s="16"/>
      <c r="O43" s="16"/>
      <c r="P43" s="16"/>
      <c r="Q43" s="16"/>
      <c r="R43" s="16"/>
      <c r="S43" s="16"/>
      <c r="T43" s="16"/>
      <c r="U43" s="16"/>
      <c r="V43" s="16"/>
      <c r="W43" s="16"/>
    </row>
    <row r="44" spans="1:23" ht="78.75" x14ac:dyDescent="0.2">
      <c r="A44" s="45" t="s">
        <v>60</v>
      </c>
      <c r="B44" s="26">
        <v>0</v>
      </c>
      <c r="C44" s="26">
        <v>0</v>
      </c>
      <c r="D44" s="26">
        <f t="shared" si="5"/>
        <v>0</v>
      </c>
      <c r="E44" s="24" t="e">
        <f t="shared" si="1"/>
        <v>#DIV/0!</v>
      </c>
      <c r="F44" s="24">
        <f t="shared" si="2"/>
        <v>0</v>
      </c>
      <c r="G44" s="16"/>
      <c r="H44" s="16"/>
      <c r="I44" s="16"/>
      <c r="J44" s="16"/>
      <c r="K44" s="16"/>
      <c r="L44" s="16"/>
      <c r="M44" s="16"/>
      <c r="N44" s="16"/>
      <c r="O44" s="16"/>
      <c r="P44" s="16"/>
      <c r="Q44" s="16"/>
      <c r="R44" s="16"/>
      <c r="S44" s="16"/>
      <c r="T44" s="16"/>
      <c r="U44" s="16"/>
      <c r="V44" s="16"/>
      <c r="W44" s="16"/>
    </row>
    <row r="45" spans="1:23" ht="60.75" customHeight="1" x14ac:dyDescent="0.2">
      <c r="A45" s="45" t="s">
        <v>103</v>
      </c>
      <c r="B45" s="32">
        <v>0</v>
      </c>
      <c r="C45" s="32">
        <v>0</v>
      </c>
      <c r="D45" s="26">
        <f t="shared" si="5"/>
        <v>0</v>
      </c>
      <c r="E45" s="24" t="e">
        <f t="shared" si="1"/>
        <v>#DIV/0!</v>
      </c>
      <c r="F45" s="24">
        <f t="shared" si="2"/>
        <v>0</v>
      </c>
      <c r="G45" s="16"/>
      <c r="H45" s="16"/>
      <c r="I45" s="16"/>
      <c r="J45" s="16"/>
      <c r="K45" s="16"/>
      <c r="L45" s="16"/>
      <c r="M45" s="16"/>
      <c r="N45" s="16"/>
      <c r="O45" s="16"/>
      <c r="P45" s="16"/>
      <c r="Q45" s="16"/>
      <c r="R45" s="16"/>
      <c r="S45" s="16"/>
      <c r="T45" s="16"/>
      <c r="U45" s="16"/>
      <c r="V45" s="16"/>
      <c r="W45" s="16"/>
    </row>
    <row r="46" spans="1:23" ht="78.75" x14ac:dyDescent="0.2">
      <c r="A46" s="45" t="s">
        <v>61</v>
      </c>
      <c r="B46" s="32">
        <v>0</v>
      </c>
      <c r="C46" s="32">
        <v>0</v>
      </c>
      <c r="D46" s="26">
        <f t="shared" si="5"/>
        <v>0</v>
      </c>
      <c r="E46" s="24" t="e">
        <f t="shared" si="1"/>
        <v>#DIV/0!</v>
      </c>
      <c r="F46" s="24">
        <f t="shared" si="2"/>
        <v>0</v>
      </c>
      <c r="G46" s="16"/>
      <c r="H46" s="16"/>
      <c r="I46" s="16"/>
      <c r="J46" s="16"/>
      <c r="K46" s="16"/>
      <c r="L46" s="16"/>
      <c r="M46" s="16"/>
      <c r="N46" s="16"/>
      <c r="O46" s="16"/>
      <c r="P46" s="16"/>
      <c r="Q46" s="16"/>
      <c r="R46" s="16"/>
      <c r="S46" s="16"/>
      <c r="T46" s="16"/>
      <c r="U46" s="16"/>
      <c r="V46" s="16"/>
      <c r="W46" s="16"/>
    </row>
    <row r="47" spans="1:23" ht="105" x14ac:dyDescent="0.2">
      <c r="A47" s="45" t="s">
        <v>62</v>
      </c>
      <c r="B47" s="26">
        <v>279.7</v>
      </c>
      <c r="C47" s="26">
        <v>170.9</v>
      </c>
      <c r="D47" s="26">
        <f t="shared" si="5"/>
        <v>170.9</v>
      </c>
      <c r="E47" s="24">
        <f t="shared" si="1"/>
        <v>100</v>
      </c>
      <c r="F47" s="24">
        <f t="shared" si="2"/>
        <v>0</v>
      </c>
      <c r="G47" s="5"/>
      <c r="H47" s="16"/>
      <c r="I47" s="16"/>
      <c r="J47" s="16"/>
      <c r="K47" s="16"/>
      <c r="L47" s="16"/>
      <c r="M47" s="16"/>
      <c r="N47" s="16"/>
      <c r="O47" s="16"/>
      <c r="P47" s="16"/>
      <c r="Q47" s="16"/>
      <c r="R47" s="16"/>
      <c r="S47" s="16"/>
      <c r="T47" s="16"/>
      <c r="U47" s="16"/>
      <c r="V47" s="16"/>
      <c r="W47" s="16"/>
    </row>
    <row r="48" spans="1:23" ht="78.75" x14ac:dyDescent="0.2">
      <c r="A48" s="45" t="s">
        <v>63</v>
      </c>
      <c r="B48" s="26">
        <v>0</v>
      </c>
      <c r="C48" s="26">
        <v>0</v>
      </c>
      <c r="D48" s="26">
        <f t="shared" si="5"/>
        <v>0</v>
      </c>
      <c r="E48" s="24" t="e">
        <f t="shared" si="1"/>
        <v>#DIV/0!</v>
      </c>
      <c r="F48" s="24">
        <f t="shared" si="2"/>
        <v>0</v>
      </c>
      <c r="G48" s="16"/>
      <c r="H48" s="16"/>
      <c r="I48" s="16"/>
      <c r="J48" s="16"/>
      <c r="K48" s="16"/>
      <c r="L48" s="16"/>
      <c r="M48" s="16"/>
      <c r="N48" s="16"/>
      <c r="O48" s="16"/>
      <c r="P48" s="16"/>
      <c r="Q48" s="16"/>
      <c r="R48" s="16"/>
      <c r="S48" s="16"/>
      <c r="T48" s="16"/>
      <c r="U48" s="16"/>
      <c r="V48" s="16"/>
      <c r="W48" s="16"/>
    </row>
    <row r="49" spans="1:23" ht="111" customHeight="1" x14ac:dyDescent="0.2">
      <c r="A49" s="45" t="s">
        <v>64</v>
      </c>
      <c r="B49" s="26">
        <v>299.8</v>
      </c>
      <c r="C49" s="26">
        <v>262.89999999999998</v>
      </c>
      <c r="D49" s="26">
        <f t="shared" si="5"/>
        <v>262.89999999999998</v>
      </c>
      <c r="E49" s="24">
        <f t="shared" si="1"/>
        <v>100</v>
      </c>
      <c r="F49" s="24">
        <f t="shared" si="2"/>
        <v>0</v>
      </c>
      <c r="G49" s="16"/>
      <c r="H49" s="16"/>
      <c r="I49" s="16"/>
      <c r="J49" s="16"/>
      <c r="K49" s="16"/>
      <c r="L49" s="16"/>
      <c r="M49" s="16"/>
      <c r="N49" s="16"/>
      <c r="O49" s="16"/>
      <c r="P49" s="16"/>
      <c r="Q49" s="16"/>
      <c r="R49" s="16"/>
      <c r="S49" s="16"/>
      <c r="T49" s="16"/>
      <c r="U49" s="16"/>
      <c r="V49" s="16"/>
      <c r="W49" s="16"/>
    </row>
    <row r="50" spans="1:23" ht="111" customHeight="1" x14ac:dyDescent="0.2">
      <c r="A50" s="45" t="s">
        <v>65</v>
      </c>
      <c r="B50" s="26">
        <v>9</v>
      </c>
      <c r="C50" s="26">
        <v>0</v>
      </c>
      <c r="D50" s="26">
        <f t="shared" si="5"/>
        <v>0</v>
      </c>
      <c r="E50" s="24" t="e">
        <f t="shared" si="1"/>
        <v>#DIV/0!</v>
      </c>
      <c r="F50" s="24">
        <f t="shared" si="2"/>
        <v>0</v>
      </c>
      <c r="G50" s="16"/>
      <c r="H50" s="16"/>
      <c r="I50" s="16"/>
      <c r="J50" s="16"/>
      <c r="K50" s="16"/>
      <c r="L50" s="16"/>
      <c r="M50" s="16"/>
      <c r="N50" s="16"/>
      <c r="O50" s="16"/>
      <c r="P50" s="16"/>
      <c r="Q50" s="16"/>
      <c r="R50" s="16"/>
      <c r="S50" s="16"/>
      <c r="T50" s="16"/>
      <c r="U50" s="16"/>
      <c r="V50" s="16"/>
      <c r="W50" s="16"/>
    </row>
    <row r="51" spans="1:23" ht="165.75" customHeight="1" x14ac:dyDescent="0.2">
      <c r="A51" s="45" t="s">
        <v>66</v>
      </c>
      <c r="B51" s="26">
        <v>118</v>
      </c>
      <c r="C51" s="26">
        <v>97</v>
      </c>
      <c r="D51" s="26">
        <f t="shared" si="5"/>
        <v>97</v>
      </c>
      <c r="E51" s="24">
        <f t="shared" si="1"/>
        <v>100</v>
      </c>
      <c r="F51" s="24">
        <f t="shared" si="2"/>
        <v>0</v>
      </c>
      <c r="G51" s="5"/>
      <c r="H51" s="16"/>
      <c r="I51" s="16"/>
      <c r="J51" s="16"/>
      <c r="K51" s="16"/>
      <c r="L51" s="16"/>
      <c r="M51" s="16"/>
      <c r="N51" s="16"/>
      <c r="O51" s="16"/>
      <c r="P51" s="16"/>
      <c r="Q51" s="16"/>
      <c r="R51" s="16"/>
      <c r="S51" s="16"/>
      <c r="T51" s="16"/>
      <c r="U51" s="16"/>
      <c r="V51" s="16"/>
      <c r="W51" s="16"/>
    </row>
    <row r="52" spans="1:23" ht="78.75" x14ac:dyDescent="0.2">
      <c r="A52" s="47" t="s">
        <v>47</v>
      </c>
      <c r="B52" s="26">
        <v>4408.1000000000004</v>
      </c>
      <c r="C52" s="26">
        <v>2938</v>
      </c>
      <c r="D52" s="26">
        <f t="shared" si="5"/>
        <v>2938</v>
      </c>
      <c r="E52" s="24">
        <f t="shared" ref="E52:E53" si="8">D52/C52*100</f>
        <v>100</v>
      </c>
      <c r="F52" s="24">
        <f t="shared" ref="F52:F53" si="9">D52-C52</f>
        <v>0</v>
      </c>
      <c r="G52" s="16"/>
      <c r="H52" s="16"/>
      <c r="I52" s="16"/>
      <c r="J52" s="16"/>
      <c r="K52" s="16"/>
      <c r="L52" s="16"/>
      <c r="M52" s="16"/>
      <c r="N52" s="16"/>
      <c r="O52" s="16"/>
      <c r="P52" s="16"/>
      <c r="Q52" s="16"/>
      <c r="R52" s="16"/>
      <c r="S52" s="16"/>
      <c r="T52" s="16"/>
      <c r="U52" s="16"/>
      <c r="V52" s="16"/>
      <c r="W52" s="16"/>
    </row>
    <row r="53" spans="1:23" ht="105" x14ac:dyDescent="0.2">
      <c r="A53" s="45" t="s">
        <v>67</v>
      </c>
      <c r="B53" s="26">
        <v>0</v>
      </c>
      <c r="C53" s="26">
        <v>0</v>
      </c>
      <c r="D53" s="26">
        <f t="shared" si="5"/>
        <v>0</v>
      </c>
      <c r="E53" s="24" t="e">
        <f t="shared" si="8"/>
        <v>#DIV/0!</v>
      </c>
      <c r="F53" s="24">
        <f t="shared" si="9"/>
        <v>0</v>
      </c>
      <c r="G53" s="6"/>
      <c r="H53" s="16"/>
      <c r="I53" s="16"/>
      <c r="J53" s="16"/>
      <c r="K53" s="16"/>
      <c r="L53" s="16"/>
      <c r="M53" s="16"/>
      <c r="N53" s="16"/>
      <c r="O53" s="16"/>
      <c r="P53" s="16"/>
      <c r="Q53" s="16"/>
      <c r="R53" s="16"/>
      <c r="S53" s="16"/>
      <c r="T53" s="16"/>
      <c r="U53" s="16"/>
      <c r="V53" s="16"/>
      <c r="W53" s="16"/>
    </row>
    <row r="54" spans="1:23" ht="82.5" customHeight="1" x14ac:dyDescent="0.2">
      <c r="A54" s="45" t="s">
        <v>68</v>
      </c>
      <c r="B54" s="26">
        <v>8.1999999999999993</v>
      </c>
      <c r="C54" s="26">
        <v>0</v>
      </c>
      <c r="D54" s="26">
        <f t="shared" si="5"/>
        <v>0</v>
      </c>
      <c r="E54" s="24" t="e">
        <f t="shared" ref="E54:E94" si="10">D54/C54*100</f>
        <v>#DIV/0!</v>
      </c>
      <c r="F54" s="24">
        <f t="shared" ref="F54:F94" si="11">D54-C54</f>
        <v>0</v>
      </c>
      <c r="G54" s="16"/>
      <c r="H54" s="16"/>
      <c r="I54" s="16"/>
      <c r="J54" s="16"/>
      <c r="K54" s="16"/>
      <c r="L54" s="16"/>
      <c r="M54" s="16"/>
      <c r="N54" s="16"/>
      <c r="O54" s="16"/>
      <c r="P54" s="16"/>
      <c r="Q54" s="16"/>
      <c r="R54" s="16"/>
      <c r="S54" s="16"/>
      <c r="T54" s="16"/>
      <c r="U54" s="16"/>
      <c r="V54" s="16"/>
      <c r="W54" s="16"/>
    </row>
    <row r="55" spans="1:23" ht="148.5" customHeight="1" x14ac:dyDescent="0.2">
      <c r="A55" s="45" t="s">
        <v>108</v>
      </c>
      <c r="B55" s="26">
        <v>0</v>
      </c>
      <c r="C55" s="26">
        <v>0</v>
      </c>
      <c r="D55" s="26">
        <f t="shared" si="5"/>
        <v>0</v>
      </c>
      <c r="E55" s="24" t="e">
        <f t="shared" si="10"/>
        <v>#DIV/0!</v>
      </c>
      <c r="F55" s="24">
        <f t="shared" si="11"/>
        <v>0</v>
      </c>
      <c r="G55" s="16"/>
      <c r="H55" s="16"/>
      <c r="I55" s="16"/>
      <c r="J55" s="16"/>
      <c r="K55" s="16"/>
      <c r="L55" s="16"/>
      <c r="M55" s="16"/>
      <c r="N55" s="16"/>
      <c r="O55" s="16"/>
      <c r="P55" s="16"/>
      <c r="Q55" s="16"/>
      <c r="R55" s="16"/>
      <c r="S55" s="16"/>
      <c r="T55" s="16"/>
      <c r="U55" s="16"/>
      <c r="V55" s="16"/>
      <c r="W55" s="16"/>
    </row>
    <row r="56" spans="1:23" ht="52.5" x14ac:dyDescent="0.2">
      <c r="A56" s="45" t="s">
        <v>69</v>
      </c>
      <c r="B56" s="33">
        <v>531.29999999999995</v>
      </c>
      <c r="C56" s="33">
        <v>368.1</v>
      </c>
      <c r="D56" s="26">
        <f t="shared" si="5"/>
        <v>368.1</v>
      </c>
      <c r="E56" s="24">
        <f t="shared" si="10"/>
        <v>100</v>
      </c>
      <c r="F56" s="24">
        <f t="shared" si="11"/>
        <v>0</v>
      </c>
      <c r="G56" s="16"/>
      <c r="H56" s="16"/>
      <c r="I56" s="16"/>
      <c r="J56" s="16"/>
      <c r="K56" s="16"/>
      <c r="L56" s="16"/>
      <c r="M56" s="16"/>
      <c r="N56" s="16"/>
      <c r="O56" s="16"/>
      <c r="P56" s="16"/>
      <c r="Q56" s="16"/>
      <c r="R56" s="16"/>
      <c r="S56" s="16"/>
      <c r="T56" s="16"/>
      <c r="U56" s="16"/>
      <c r="V56" s="16"/>
      <c r="W56" s="16"/>
    </row>
    <row r="57" spans="1:23" ht="27.75" customHeight="1" x14ac:dyDescent="0.2">
      <c r="A57" s="45" t="s">
        <v>77</v>
      </c>
      <c r="B57" s="26">
        <v>3184.4</v>
      </c>
      <c r="C57" s="26">
        <v>1626.6</v>
      </c>
      <c r="D57" s="26">
        <f>C57</f>
        <v>1626.6</v>
      </c>
      <c r="E57" s="24">
        <f t="shared" ref="E57" si="12">D57/C57*100</f>
        <v>100</v>
      </c>
      <c r="F57" s="24">
        <f t="shared" ref="F57" si="13">D57-C57</f>
        <v>0</v>
      </c>
      <c r="G57" s="16"/>
      <c r="H57" s="16"/>
      <c r="I57" s="16"/>
      <c r="J57" s="16"/>
      <c r="K57" s="16"/>
      <c r="L57" s="16"/>
      <c r="M57" s="16"/>
      <c r="N57" s="16"/>
      <c r="O57" s="16"/>
      <c r="P57" s="16"/>
      <c r="Q57" s="16"/>
      <c r="R57" s="16"/>
      <c r="S57" s="16"/>
      <c r="T57" s="16"/>
      <c r="U57" s="16"/>
      <c r="V57" s="16"/>
      <c r="W57" s="16"/>
    </row>
    <row r="58" spans="1:23" ht="113.25" customHeight="1" x14ac:dyDescent="0.2">
      <c r="A58" s="45" t="s">
        <v>70</v>
      </c>
      <c r="B58" s="26">
        <v>16971.400000000001</v>
      </c>
      <c r="C58" s="26">
        <v>6430.4</v>
      </c>
      <c r="D58" s="26">
        <f t="shared" ref="D58:D63" si="14">C58</f>
        <v>6430.4</v>
      </c>
      <c r="E58" s="24">
        <f>D58/C58*100</f>
        <v>100</v>
      </c>
      <c r="F58" s="24">
        <f>D58-C58</f>
        <v>0</v>
      </c>
      <c r="G58" s="16"/>
      <c r="H58" s="16"/>
      <c r="I58" s="16"/>
      <c r="J58" s="16"/>
      <c r="K58" s="16"/>
      <c r="L58" s="16"/>
      <c r="M58" s="16"/>
      <c r="N58" s="16"/>
      <c r="O58" s="16"/>
      <c r="P58" s="16"/>
      <c r="Q58" s="16"/>
      <c r="R58" s="16"/>
      <c r="S58" s="16"/>
      <c r="T58" s="16"/>
      <c r="U58" s="16"/>
      <c r="V58" s="16"/>
      <c r="W58" s="16"/>
    </row>
    <row r="59" spans="1:23" ht="60.75" customHeight="1" x14ac:dyDescent="0.2">
      <c r="A59" s="45" t="s">
        <v>71</v>
      </c>
      <c r="B59" s="26">
        <v>0</v>
      </c>
      <c r="C59" s="26">
        <v>0</v>
      </c>
      <c r="D59" s="26">
        <f t="shared" si="14"/>
        <v>0</v>
      </c>
      <c r="E59" s="24" t="e">
        <f>D59/C59*100</f>
        <v>#DIV/0!</v>
      </c>
      <c r="F59" s="24">
        <f>D59-C59</f>
        <v>0</v>
      </c>
      <c r="G59" s="16"/>
      <c r="H59" s="16"/>
      <c r="I59" s="16"/>
      <c r="J59" s="16"/>
      <c r="K59" s="16"/>
      <c r="L59" s="16"/>
      <c r="M59" s="16"/>
      <c r="N59" s="16"/>
      <c r="O59" s="16"/>
      <c r="P59" s="16"/>
      <c r="Q59" s="16"/>
      <c r="R59" s="16"/>
      <c r="S59" s="16"/>
      <c r="T59" s="16"/>
      <c r="U59" s="16"/>
      <c r="V59" s="16"/>
      <c r="W59" s="16"/>
    </row>
    <row r="60" spans="1:23" ht="120.75" customHeight="1" x14ac:dyDescent="0.2">
      <c r="A60" s="45" t="s">
        <v>119</v>
      </c>
      <c r="B60" s="26">
        <v>781.2</v>
      </c>
      <c r="C60" s="26">
        <v>533.29999999999995</v>
      </c>
      <c r="D60" s="26">
        <f t="shared" ref="D60" si="15">C60</f>
        <v>533.29999999999995</v>
      </c>
      <c r="E60" s="24">
        <f>D60/C60*100</f>
        <v>100</v>
      </c>
      <c r="F60" s="24">
        <f t="shared" ref="F60" si="16">D60-C60</f>
        <v>0</v>
      </c>
      <c r="G60" s="16"/>
      <c r="H60" s="16"/>
      <c r="I60" s="16"/>
      <c r="J60" s="16"/>
      <c r="K60" s="16"/>
      <c r="L60" s="16"/>
      <c r="M60" s="16"/>
      <c r="N60" s="16"/>
      <c r="O60" s="16"/>
      <c r="P60" s="16"/>
      <c r="Q60" s="16"/>
      <c r="R60" s="16"/>
      <c r="S60" s="16"/>
      <c r="T60" s="16"/>
      <c r="U60" s="16"/>
      <c r="V60" s="16"/>
      <c r="W60" s="16"/>
    </row>
    <row r="61" spans="1:23" ht="351.75" customHeight="1" x14ac:dyDescent="0.2">
      <c r="A61" s="45" t="s">
        <v>122</v>
      </c>
      <c r="B61" s="26">
        <v>221.5</v>
      </c>
      <c r="C61" s="26">
        <v>0</v>
      </c>
      <c r="D61" s="26">
        <f t="shared" si="14"/>
        <v>0</v>
      </c>
      <c r="E61" s="24" t="e">
        <f>D61/C61*100</f>
        <v>#DIV/0!</v>
      </c>
      <c r="F61" s="24">
        <f t="shared" si="11"/>
        <v>0</v>
      </c>
      <c r="G61" s="16"/>
      <c r="H61" s="16"/>
      <c r="I61" s="16"/>
      <c r="J61" s="16"/>
      <c r="K61" s="16"/>
      <c r="L61" s="16"/>
      <c r="M61" s="16"/>
      <c r="N61" s="16"/>
      <c r="O61" s="16"/>
      <c r="P61" s="16"/>
      <c r="Q61" s="16"/>
      <c r="R61" s="16"/>
      <c r="S61" s="16"/>
      <c r="T61" s="16"/>
      <c r="U61" s="16"/>
      <c r="V61" s="16"/>
      <c r="W61" s="16"/>
    </row>
    <row r="62" spans="1:23" ht="131.25" x14ac:dyDescent="0.2">
      <c r="A62" s="45" t="s">
        <v>72</v>
      </c>
      <c r="B62" s="26">
        <v>31235.3</v>
      </c>
      <c r="C62" s="26">
        <v>18941.099999999999</v>
      </c>
      <c r="D62" s="26">
        <f t="shared" si="14"/>
        <v>18941.099999999999</v>
      </c>
      <c r="E62" s="24">
        <f t="shared" si="10"/>
        <v>100</v>
      </c>
      <c r="F62" s="24">
        <f t="shared" si="11"/>
        <v>0</v>
      </c>
      <c r="G62" s="16"/>
      <c r="H62" s="16"/>
      <c r="I62" s="16"/>
      <c r="J62" s="16"/>
      <c r="K62" s="16"/>
      <c r="L62" s="16"/>
      <c r="M62" s="16"/>
      <c r="N62" s="16"/>
      <c r="O62" s="16"/>
      <c r="P62" s="16"/>
      <c r="Q62" s="16"/>
      <c r="R62" s="16"/>
      <c r="S62" s="16"/>
      <c r="T62" s="16"/>
      <c r="U62" s="16"/>
      <c r="V62" s="16"/>
      <c r="W62" s="16"/>
    </row>
    <row r="63" spans="1:23" ht="78.75" x14ac:dyDescent="0.2">
      <c r="A63" s="45" t="s">
        <v>73</v>
      </c>
      <c r="B63" s="26">
        <v>1134.2</v>
      </c>
      <c r="C63" s="26">
        <v>756.1</v>
      </c>
      <c r="D63" s="26">
        <f t="shared" si="14"/>
        <v>756.1</v>
      </c>
      <c r="E63" s="24">
        <f>D63/C63*100</f>
        <v>100</v>
      </c>
      <c r="F63" s="24">
        <f t="shared" si="11"/>
        <v>0</v>
      </c>
      <c r="G63" s="16"/>
      <c r="H63" s="16"/>
      <c r="I63" s="16"/>
      <c r="J63" s="16"/>
      <c r="K63" s="16"/>
      <c r="L63" s="16"/>
      <c r="M63" s="16"/>
      <c r="N63" s="16"/>
      <c r="O63" s="16"/>
      <c r="P63" s="16"/>
      <c r="Q63" s="16"/>
      <c r="R63" s="16"/>
      <c r="S63" s="16"/>
      <c r="T63" s="16"/>
      <c r="U63" s="16"/>
      <c r="V63" s="16"/>
      <c r="W63" s="16"/>
    </row>
    <row r="64" spans="1:23" ht="78.75" x14ac:dyDescent="0.2">
      <c r="A64" s="45" t="s">
        <v>74</v>
      </c>
      <c r="B64" s="34">
        <v>19900.2</v>
      </c>
      <c r="C64" s="34">
        <v>13264</v>
      </c>
      <c r="D64" s="26">
        <f>C64</f>
        <v>13264</v>
      </c>
      <c r="E64" s="24">
        <f t="shared" si="10"/>
        <v>100</v>
      </c>
      <c r="F64" s="24">
        <f t="shared" si="11"/>
        <v>0</v>
      </c>
      <c r="G64" s="4"/>
      <c r="H64" s="16"/>
      <c r="I64" s="16"/>
      <c r="J64" s="16"/>
      <c r="K64" s="16"/>
      <c r="L64" s="16"/>
      <c r="M64" s="16"/>
      <c r="N64" s="16"/>
      <c r="O64" s="16"/>
      <c r="P64" s="16"/>
      <c r="Q64" s="16"/>
      <c r="R64" s="16"/>
      <c r="S64" s="16"/>
      <c r="T64" s="16"/>
      <c r="U64" s="16"/>
      <c r="V64" s="16"/>
      <c r="W64" s="16"/>
    </row>
    <row r="65" spans="1:23" ht="105" x14ac:dyDescent="0.2">
      <c r="A65" s="45" t="s">
        <v>75</v>
      </c>
      <c r="B65" s="26">
        <v>299.89999999999998</v>
      </c>
      <c r="C65" s="26">
        <v>200.4</v>
      </c>
      <c r="D65" s="26">
        <f t="shared" ref="D65:D72" si="17">C65</f>
        <v>200.4</v>
      </c>
      <c r="E65" s="24">
        <f t="shared" si="10"/>
        <v>100</v>
      </c>
      <c r="F65" s="24">
        <f t="shared" si="11"/>
        <v>0</v>
      </c>
      <c r="G65" s="5"/>
      <c r="H65" s="16"/>
      <c r="I65" s="16"/>
      <c r="J65" s="16"/>
      <c r="K65" s="16"/>
      <c r="L65" s="16"/>
      <c r="M65" s="16"/>
      <c r="N65" s="16"/>
      <c r="O65" s="16"/>
      <c r="P65" s="16"/>
      <c r="Q65" s="16"/>
      <c r="R65" s="16"/>
      <c r="S65" s="16"/>
      <c r="T65" s="16"/>
      <c r="U65" s="16"/>
      <c r="V65" s="16"/>
      <c r="W65" s="16"/>
    </row>
    <row r="66" spans="1:23" ht="78" x14ac:dyDescent="0.2">
      <c r="A66" s="45" t="s">
        <v>76</v>
      </c>
      <c r="B66" s="26">
        <v>8229.4</v>
      </c>
      <c r="C66" s="26">
        <v>6665</v>
      </c>
      <c r="D66" s="26">
        <f t="shared" si="17"/>
        <v>6665</v>
      </c>
      <c r="E66" s="24">
        <f t="shared" si="10"/>
        <v>100</v>
      </c>
      <c r="F66" s="24">
        <f t="shared" si="11"/>
        <v>0</v>
      </c>
      <c r="G66" s="16"/>
      <c r="H66" s="16"/>
      <c r="I66" s="16"/>
      <c r="J66" s="16"/>
      <c r="K66" s="16"/>
      <c r="L66" s="16"/>
      <c r="M66" s="16"/>
      <c r="N66" s="16"/>
      <c r="O66" s="16"/>
      <c r="P66" s="16"/>
      <c r="Q66" s="16"/>
      <c r="R66" s="16"/>
      <c r="S66" s="16"/>
      <c r="T66" s="16"/>
      <c r="U66" s="16"/>
      <c r="V66" s="16"/>
      <c r="W66" s="16"/>
    </row>
    <row r="67" spans="1:23" ht="30.75" customHeight="1" x14ac:dyDescent="0.2">
      <c r="A67" s="48" t="s">
        <v>120</v>
      </c>
      <c r="B67" s="26">
        <v>1000</v>
      </c>
      <c r="C67" s="26">
        <v>0</v>
      </c>
      <c r="D67" s="26">
        <f t="shared" ref="D67" si="18">C67</f>
        <v>0</v>
      </c>
      <c r="E67" s="24" t="e">
        <f t="shared" ref="E67" si="19">D67/C67*100</f>
        <v>#DIV/0!</v>
      </c>
      <c r="F67" s="24">
        <f t="shared" ref="F67" si="20">D67-C67</f>
        <v>0</v>
      </c>
      <c r="G67" s="16"/>
      <c r="H67" s="16"/>
      <c r="I67" s="16"/>
      <c r="J67" s="16"/>
      <c r="K67" s="16"/>
      <c r="L67" s="16"/>
      <c r="M67" s="16"/>
      <c r="N67" s="16"/>
      <c r="O67" s="16"/>
      <c r="P67" s="16"/>
      <c r="Q67" s="16"/>
      <c r="R67" s="16"/>
      <c r="S67" s="16"/>
      <c r="T67" s="16"/>
      <c r="U67" s="16"/>
      <c r="V67" s="16"/>
      <c r="W67" s="16"/>
    </row>
    <row r="68" spans="1:23" ht="30.75" customHeight="1" x14ac:dyDescent="0.2">
      <c r="A68" s="45" t="s">
        <v>78</v>
      </c>
      <c r="B68" s="26">
        <v>677.5</v>
      </c>
      <c r="C68" s="26">
        <v>421</v>
      </c>
      <c r="D68" s="26">
        <f t="shared" si="17"/>
        <v>421</v>
      </c>
      <c r="E68" s="24">
        <f t="shared" si="10"/>
        <v>100</v>
      </c>
      <c r="F68" s="24">
        <f t="shared" si="11"/>
        <v>0</v>
      </c>
      <c r="G68" s="16"/>
      <c r="H68" s="16"/>
      <c r="I68" s="16"/>
      <c r="J68" s="16"/>
      <c r="K68" s="16"/>
      <c r="L68" s="16"/>
      <c r="M68" s="16"/>
      <c r="N68" s="16"/>
      <c r="O68" s="16"/>
      <c r="P68" s="16"/>
      <c r="Q68" s="16"/>
      <c r="R68" s="16"/>
      <c r="S68" s="16"/>
      <c r="T68" s="16"/>
      <c r="U68" s="16"/>
      <c r="V68" s="16"/>
      <c r="W68" s="16"/>
    </row>
    <row r="69" spans="1:23" ht="236.25" x14ac:dyDescent="0.2">
      <c r="A69" s="45" t="s">
        <v>121</v>
      </c>
      <c r="B69" s="26">
        <v>35706.400000000001</v>
      </c>
      <c r="C69" s="26">
        <v>11902.1</v>
      </c>
      <c r="D69" s="26">
        <f t="shared" ref="D69" si="21">C69</f>
        <v>11902.1</v>
      </c>
      <c r="E69" s="24">
        <f t="shared" ref="E69" si="22">D69/C69*100</f>
        <v>100</v>
      </c>
      <c r="F69" s="24">
        <f t="shared" ref="F69" si="23">D69-C69</f>
        <v>0</v>
      </c>
      <c r="G69" s="16"/>
      <c r="H69" s="16"/>
      <c r="I69" s="16"/>
      <c r="J69" s="16"/>
      <c r="K69" s="16"/>
      <c r="L69" s="16"/>
      <c r="M69" s="16"/>
      <c r="N69" s="16"/>
      <c r="O69" s="16"/>
      <c r="P69" s="16"/>
      <c r="Q69" s="16"/>
      <c r="R69" s="16"/>
      <c r="S69" s="16"/>
      <c r="T69" s="16"/>
      <c r="U69" s="16"/>
      <c r="V69" s="16"/>
      <c r="W69" s="16"/>
    </row>
    <row r="70" spans="1:23" ht="105" x14ac:dyDescent="0.2">
      <c r="A70" s="45" t="s">
        <v>79</v>
      </c>
      <c r="B70" s="26">
        <v>949.6</v>
      </c>
      <c r="C70" s="26">
        <v>319.39999999999998</v>
      </c>
      <c r="D70" s="26">
        <f t="shared" si="17"/>
        <v>319.39999999999998</v>
      </c>
      <c r="E70" s="24">
        <f t="shared" si="10"/>
        <v>100</v>
      </c>
      <c r="F70" s="24">
        <f t="shared" si="11"/>
        <v>0</v>
      </c>
      <c r="G70" s="16"/>
      <c r="H70" s="16"/>
      <c r="I70" s="16"/>
      <c r="J70" s="16"/>
      <c r="K70" s="16"/>
      <c r="L70" s="16"/>
      <c r="M70" s="16"/>
      <c r="N70" s="16"/>
      <c r="O70" s="16"/>
      <c r="P70" s="16"/>
      <c r="Q70" s="16"/>
      <c r="R70" s="16"/>
      <c r="S70" s="16"/>
      <c r="T70" s="16"/>
      <c r="U70" s="16"/>
      <c r="V70" s="16"/>
      <c r="W70" s="16"/>
    </row>
    <row r="71" spans="1:23" ht="108.75" customHeight="1" x14ac:dyDescent="0.2">
      <c r="A71" s="45" t="s">
        <v>104</v>
      </c>
      <c r="B71" s="26">
        <v>98694.2</v>
      </c>
      <c r="C71" s="26">
        <v>67453.399999999994</v>
      </c>
      <c r="D71" s="26">
        <f t="shared" si="17"/>
        <v>67453.399999999994</v>
      </c>
      <c r="E71" s="24">
        <f t="shared" si="10"/>
        <v>100</v>
      </c>
      <c r="F71" s="24">
        <f t="shared" si="11"/>
        <v>0</v>
      </c>
      <c r="G71" s="16"/>
      <c r="H71" s="16"/>
      <c r="I71" s="16"/>
      <c r="J71" s="16"/>
      <c r="K71" s="16"/>
      <c r="L71" s="16"/>
      <c r="M71" s="16"/>
      <c r="N71" s="16"/>
      <c r="O71" s="16"/>
      <c r="P71" s="16"/>
      <c r="Q71" s="16"/>
      <c r="R71" s="16"/>
      <c r="S71" s="16"/>
      <c r="T71" s="16"/>
      <c r="U71" s="16"/>
      <c r="V71" s="16"/>
      <c r="W71" s="16"/>
    </row>
    <row r="72" spans="1:23" ht="121.5" customHeight="1" x14ac:dyDescent="0.2">
      <c r="A72" s="45" t="s">
        <v>117</v>
      </c>
      <c r="B72" s="26">
        <v>10000</v>
      </c>
      <c r="C72" s="26">
        <v>0</v>
      </c>
      <c r="D72" s="26">
        <f t="shared" si="17"/>
        <v>0</v>
      </c>
      <c r="E72" s="24" t="e">
        <f t="shared" ref="E72" si="24">D72/C72*100</f>
        <v>#DIV/0!</v>
      </c>
      <c r="F72" s="24">
        <f t="shared" ref="F72" si="25">D72-C72</f>
        <v>0</v>
      </c>
      <c r="G72" s="5"/>
      <c r="H72" s="16"/>
      <c r="I72" s="16"/>
      <c r="J72" s="16"/>
      <c r="K72" s="16"/>
      <c r="L72" s="16"/>
      <c r="M72" s="16"/>
      <c r="N72" s="16"/>
      <c r="O72" s="16"/>
      <c r="P72" s="16"/>
      <c r="Q72" s="16"/>
      <c r="R72" s="16"/>
      <c r="S72" s="16"/>
      <c r="T72" s="16"/>
      <c r="U72" s="16"/>
      <c r="V72" s="16"/>
      <c r="W72" s="16"/>
    </row>
    <row r="73" spans="1:23" ht="78.75" x14ac:dyDescent="0.2">
      <c r="A73" s="45" t="s">
        <v>80</v>
      </c>
      <c r="B73" s="26">
        <v>0</v>
      </c>
      <c r="C73" s="26">
        <v>0</v>
      </c>
      <c r="D73" s="26">
        <f t="shared" si="5"/>
        <v>0</v>
      </c>
      <c r="E73" s="24" t="e">
        <f t="shared" si="10"/>
        <v>#DIV/0!</v>
      </c>
      <c r="F73" s="24">
        <f t="shared" si="11"/>
        <v>0</v>
      </c>
      <c r="G73" s="5"/>
      <c r="H73" s="16"/>
      <c r="I73" s="16"/>
      <c r="J73" s="16"/>
      <c r="K73" s="16"/>
      <c r="L73" s="16"/>
      <c r="M73" s="16"/>
      <c r="N73" s="16"/>
      <c r="O73" s="16"/>
      <c r="P73" s="16"/>
      <c r="Q73" s="16"/>
      <c r="R73" s="16"/>
      <c r="S73" s="16"/>
      <c r="T73" s="16"/>
      <c r="U73" s="16"/>
      <c r="V73" s="16"/>
      <c r="W73" s="16"/>
    </row>
    <row r="74" spans="1:23" ht="96" customHeight="1" x14ac:dyDescent="0.2">
      <c r="A74" s="45" t="s">
        <v>123</v>
      </c>
      <c r="B74" s="26">
        <v>1970</v>
      </c>
      <c r="C74" s="26">
        <v>1236.5999999999999</v>
      </c>
      <c r="D74" s="26">
        <f t="shared" ref="D74:D79" si="26">C74</f>
        <v>1236.5999999999999</v>
      </c>
      <c r="E74" s="24">
        <f t="shared" ref="E74:E75" si="27">D74/C74*100</f>
        <v>100</v>
      </c>
      <c r="F74" s="24">
        <f t="shared" ref="F74:F75" si="28">D74-C74</f>
        <v>0</v>
      </c>
      <c r="G74" s="5"/>
      <c r="H74" s="16"/>
      <c r="I74" s="16"/>
      <c r="J74" s="16"/>
      <c r="K74" s="16"/>
      <c r="L74" s="16"/>
      <c r="M74" s="16"/>
      <c r="N74" s="16"/>
      <c r="O74" s="16"/>
      <c r="P74" s="16"/>
      <c r="Q74" s="16"/>
      <c r="R74" s="16"/>
      <c r="S74" s="16"/>
      <c r="T74" s="16"/>
      <c r="U74" s="16"/>
      <c r="V74" s="16"/>
      <c r="W74" s="16"/>
    </row>
    <row r="75" spans="1:23" ht="90.75" customHeight="1" x14ac:dyDescent="0.2">
      <c r="A75" s="45" t="s">
        <v>118</v>
      </c>
      <c r="B75" s="26">
        <v>127872.5</v>
      </c>
      <c r="C75" s="26">
        <v>105043.2</v>
      </c>
      <c r="D75" s="26">
        <f t="shared" si="26"/>
        <v>105043.2</v>
      </c>
      <c r="E75" s="24">
        <f t="shared" si="27"/>
        <v>100</v>
      </c>
      <c r="F75" s="24">
        <f t="shared" si="28"/>
        <v>0</v>
      </c>
      <c r="G75" s="5"/>
      <c r="H75" s="16"/>
      <c r="I75" s="16"/>
      <c r="J75" s="16"/>
      <c r="K75" s="16"/>
      <c r="L75" s="16"/>
      <c r="M75" s="16"/>
      <c r="N75" s="16"/>
      <c r="O75" s="16"/>
      <c r="P75" s="16"/>
      <c r="Q75" s="16"/>
      <c r="R75" s="16"/>
      <c r="S75" s="16"/>
      <c r="T75" s="16"/>
      <c r="U75" s="16"/>
      <c r="V75" s="16"/>
      <c r="W75" s="16"/>
    </row>
    <row r="76" spans="1:23" ht="116.25" customHeight="1" x14ac:dyDescent="0.2">
      <c r="A76" s="45" t="s">
        <v>81</v>
      </c>
      <c r="B76" s="26">
        <v>80791.399999999994</v>
      </c>
      <c r="C76" s="26">
        <v>50811.5</v>
      </c>
      <c r="D76" s="26">
        <f t="shared" si="26"/>
        <v>50811.5</v>
      </c>
      <c r="E76" s="24">
        <f t="shared" si="10"/>
        <v>100</v>
      </c>
      <c r="F76" s="24">
        <f t="shared" si="11"/>
        <v>0</v>
      </c>
      <c r="G76" s="5"/>
      <c r="H76" s="16"/>
      <c r="I76" s="16"/>
      <c r="J76" s="16"/>
      <c r="K76" s="16"/>
      <c r="L76" s="16"/>
      <c r="M76" s="16"/>
      <c r="N76" s="16"/>
      <c r="O76" s="16"/>
      <c r="P76" s="16"/>
      <c r="Q76" s="16"/>
      <c r="R76" s="16"/>
      <c r="S76" s="16"/>
      <c r="T76" s="16"/>
      <c r="U76" s="16"/>
      <c r="V76" s="16"/>
      <c r="W76" s="16"/>
    </row>
    <row r="77" spans="1:23" ht="92.25" customHeight="1" x14ac:dyDescent="0.2">
      <c r="A77" s="45" t="s">
        <v>82</v>
      </c>
      <c r="B77" s="26">
        <v>92.6</v>
      </c>
      <c r="C77" s="26">
        <v>92.6</v>
      </c>
      <c r="D77" s="26">
        <f t="shared" si="26"/>
        <v>92.6</v>
      </c>
      <c r="E77" s="24">
        <f t="shared" si="10"/>
        <v>100</v>
      </c>
      <c r="F77" s="24">
        <f t="shared" si="11"/>
        <v>0</v>
      </c>
      <c r="G77" s="5"/>
      <c r="H77" s="16"/>
      <c r="I77" s="16"/>
      <c r="J77" s="16"/>
      <c r="K77" s="16"/>
      <c r="L77" s="16"/>
      <c r="M77" s="16"/>
      <c r="N77" s="16"/>
      <c r="O77" s="16"/>
      <c r="P77" s="16"/>
      <c r="Q77" s="16"/>
      <c r="R77" s="16"/>
      <c r="S77" s="16"/>
      <c r="T77" s="16"/>
      <c r="U77" s="16"/>
      <c r="V77" s="16"/>
      <c r="W77" s="16"/>
    </row>
    <row r="78" spans="1:23" ht="33.75" customHeight="1" x14ac:dyDescent="0.2">
      <c r="A78" s="45" t="s">
        <v>83</v>
      </c>
      <c r="B78" s="26">
        <v>148.80000000000001</v>
      </c>
      <c r="C78" s="26">
        <v>148.80000000000001</v>
      </c>
      <c r="D78" s="26">
        <f t="shared" si="26"/>
        <v>148.80000000000001</v>
      </c>
      <c r="E78" s="24">
        <f t="shared" si="10"/>
        <v>100</v>
      </c>
      <c r="F78" s="24">
        <f t="shared" si="11"/>
        <v>0</v>
      </c>
      <c r="G78" s="5"/>
      <c r="H78" s="16"/>
      <c r="I78" s="16"/>
      <c r="J78" s="16"/>
      <c r="K78" s="16"/>
      <c r="L78" s="16"/>
      <c r="M78" s="16"/>
      <c r="N78" s="16"/>
      <c r="O78" s="16"/>
      <c r="P78" s="16"/>
      <c r="Q78" s="16"/>
      <c r="R78" s="16"/>
      <c r="S78" s="16"/>
      <c r="T78" s="16"/>
      <c r="U78" s="16"/>
      <c r="V78" s="16"/>
      <c r="W78" s="16"/>
    </row>
    <row r="79" spans="1:23" ht="27.75" x14ac:dyDescent="0.2">
      <c r="A79" s="45" t="s">
        <v>84</v>
      </c>
      <c r="B79" s="26">
        <v>0</v>
      </c>
      <c r="C79" s="26">
        <v>0</v>
      </c>
      <c r="D79" s="26">
        <f t="shared" si="26"/>
        <v>0</v>
      </c>
      <c r="E79" s="24" t="e">
        <f t="shared" si="10"/>
        <v>#DIV/0!</v>
      </c>
      <c r="F79" s="24">
        <f t="shared" si="11"/>
        <v>0</v>
      </c>
      <c r="G79" s="5"/>
      <c r="H79" s="16"/>
      <c r="I79" s="16"/>
      <c r="J79" s="16"/>
      <c r="K79" s="16"/>
      <c r="L79" s="16"/>
      <c r="M79" s="16"/>
      <c r="N79" s="16"/>
      <c r="O79" s="16"/>
      <c r="P79" s="16"/>
      <c r="Q79" s="16"/>
      <c r="R79" s="16"/>
      <c r="S79" s="16"/>
      <c r="T79" s="16"/>
      <c r="U79" s="16"/>
      <c r="V79" s="16"/>
      <c r="W79" s="16"/>
    </row>
    <row r="80" spans="1:23" ht="52.5" x14ac:dyDescent="0.2">
      <c r="A80" s="45" t="s">
        <v>85</v>
      </c>
      <c r="B80" s="26"/>
      <c r="C80" s="26"/>
      <c r="D80" s="26">
        <f t="shared" si="5"/>
        <v>0</v>
      </c>
      <c r="E80" s="24" t="e">
        <f t="shared" ref="E80" si="29">D80/C80*100</f>
        <v>#DIV/0!</v>
      </c>
      <c r="F80" s="24">
        <f t="shared" ref="F80" si="30">D80-C80</f>
        <v>0</v>
      </c>
      <c r="G80" s="5"/>
      <c r="H80" s="16"/>
      <c r="I80" s="16"/>
      <c r="J80" s="16"/>
      <c r="K80" s="16"/>
      <c r="L80" s="16"/>
      <c r="M80" s="16"/>
      <c r="N80" s="16"/>
      <c r="O80" s="16"/>
      <c r="P80" s="16"/>
      <c r="Q80" s="16"/>
      <c r="R80" s="16"/>
      <c r="S80" s="16"/>
      <c r="T80" s="16"/>
      <c r="U80" s="16"/>
      <c r="V80" s="16"/>
      <c r="W80" s="16"/>
    </row>
    <row r="81" spans="1:23" ht="189" customHeight="1" x14ac:dyDescent="0.2">
      <c r="A81" s="45" t="s">
        <v>86</v>
      </c>
      <c r="B81" s="26">
        <v>0</v>
      </c>
      <c r="C81" s="26">
        <v>0</v>
      </c>
      <c r="D81" s="26">
        <f t="shared" si="5"/>
        <v>0</v>
      </c>
      <c r="E81" s="24" t="e">
        <f t="shared" si="10"/>
        <v>#DIV/0!</v>
      </c>
      <c r="F81" s="24">
        <f t="shared" si="11"/>
        <v>0</v>
      </c>
      <c r="G81" s="5"/>
      <c r="H81" s="16"/>
      <c r="I81" s="16"/>
      <c r="J81" s="16"/>
      <c r="K81" s="16"/>
      <c r="L81" s="16"/>
      <c r="M81" s="16"/>
      <c r="N81" s="16"/>
      <c r="O81" s="16"/>
      <c r="P81" s="16"/>
      <c r="Q81" s="16"/>
      <c r="R81" s="16"/>
      <c r="S81" s="16"/>
      <c r="T81" s="16"/>
      <c r="U81" s="16"/>
      <c r="V81" s="16"/>
      <c r="W81" s="16"/>
    </row>
    <row r="82" spans="1:23" ht="173.25" customHeight="1" x14ac:dyDescent="0.2">
      <c r="A82" s="45" t="s">
        <v>105</v>
      </c>
      <c r="B82" s="26">
        <v>470734.4</v>
      </c>
      <c r="C82" s="26">
        <v>297059.90000000002</v>
      </c>
      <c r="D82" s="26">
        <f t="shared" si="5"/>
        <v>297059.90000000002</v>
      </c>
      <c r="E82" s="24">
        <f t="shared" si="10"/>
        <v>100</v>
      </c>
      <c r="F82" s="24">
        <f t="shared" si="11"/>
        <v>0</v>
      </c>
      <c r="G82" s="5"/>
      <c r="H82" s="16"/>
      <c r="I82" s="16"/>
      <c r="J82" s="16"/>
      <c r="K82" s="16"/>
      <c r="L82" s="16"/>
      <c r="M82" s="16"/>
      <c r="N82" s="16"/>
      <c r="O82" s="16"/>
      <c r="P82" s="16"/>
      <c r="Q82" s="16"/>
      <c r="R82" s="16"/>
      <c r="S82" s="16"/>
      <c r="T82" s="16"/>
      <c r="U82" s="16"/>
      <c r="V82" s="16"/>
      <c r="W82" s="16"/>
    </row>
    <row r="83" spans="1:23" ht="26.25" x14ac:dyDescent="0.2">
      <c r="A83" s="46" t="s">
        <v>95</v>
      </c>
      <c r="B83" s="26">
        <v>0</v>
      </c>
      <c r="C83" s="26">
        <v>0</v>
      </c>
      <c r="D83" s="26">
        <f t="shared" si="5"/>
        <v>0</v>
      </c>
      <c r="E83" s="24" t="e">
        <f t="shared" si="10"/>
        <v>#DIV/0!</v>
      </c>
      <c r="F83" s="24">
        <f t="shared" si="11"/>
        <v>0</v>
      </c>
      <c r="G83" s="16"/>
      <c r="H83" s="16"/>
      <c r="I83" s="16"/>
      <c r="J83" s="16"/>
      <c r="K83" s="16"/>
      <c r="L83" s="16"/>
      <c r="M83" s="16"/>
      <c r="N83" s="16"/>
      <c r="O83" s="16"/>
      <c r="P83" s="16"/>
      <c r="Q83" s="16"/>
      <c r="R83" s="16"/>
      <c r="S83" s="16"/>
      <c r="T83" s="16"/>
      <c r="U83" s="16"/>
      <c r="V83" s="16"/>
      <c r="W83" s="16"/>
    </row>
    <row r="84" spans="1:23" ht="96.75" customHeight="1" x14ac:dyDescent="0.2">
      <c r="A84" s="46" t="s">
        <v>87</v>
      </c>
      <c r="B84" s="26">
        <v>2929.6</v>
      </c>
      <c r="C84" s="26">
        <v>2395.8000000000002</v>
      </c>
      <c r="D84" s="26">
        <f t="shared" si="5"/>
        <v>2395.8000000000002</v>
      </c>
      <c r="E84" s="24">
        <f t="shared" ref="E84" si="31">D84/C84*100</f>
        <v>100</v>
      </c>
      <c r="F84" s="24">
        <f t="shared" ref="F84" si="32">D84-C84</f>
        <v>0</v>
      </c>
      <c r="G84" s="6"/>
      <c r="H84" s="16"/>
      <c r="I84" s="16"/>
      <c r="J84" s="16"/>
      <c r="K84" s="16"/>
      <c r="L84" s="16"/>
      <c r="M84" s="16"/>
      <c r="N84" s="16"/>
      <c r="O84" s="16"/>
      <c r="P84" s="16"/>
      <c r="Q84" s="16"/>
      <c r="R84" s="16"/>
      <c r="S84" s="16"/>
      <c r="T84" s="16"/>
      <c r="U84" s="16"/>
      <c r="V84" s="16"/>
      <c r="W84" s="16"/>
    </row>
    <row r="85" spans="1:23" ht="140.25" customHeight="1" x14ac:dyDescent="0.2">
      <c r="A85" s="45" t="s">
        <v>88</v>
      </c>
      <c r="B85" s="26">
        <v>2031.3</v>
      </c>
      <c r="C85" s="26">
        <v>1776.3</v>
      </c>
      <c r="D85" s="26">
        <f t="shared" si="5"/>
        <v>1776.3</v>
      </c>
      <c r="E85" s="24">
        <f t="shared" si="10"/>
        <v>100</v>
      </c>
      <c r="F85" s="24">
        <f t="shared" si="11"/>
        <v>0</v>
      </c>
      <c r="G85" s="6"/>
      <c r="H85" s="16"/>
      <c r="I85" s="16"/>
      <c r="J85" s="16"/>
      <c r="K85" s="16"/>
      <c r="L85" s="16"/>
      <c r="M85" s="16"/>
      <c r="N85" s="16"/>
      <c r="O85" s="16"/>
      <c r="P85" s="16"/>
      <c r="Q85" s="16"/>
      <c r="R85" s="16"/>
      <c r="S85" s="16"/>
      <c r="T85" s="16"/>
      <c r="U85" s="16"/>
      <c r="V85" s="16"/>
      <c r="W85" s="16"/>
    </row>
    <row r="86" spans="1:23" ht="32.25" customHeight="1" x14ac:dyDescent="0.2">
      <c r="A86" s="45" t="s">
        <v>89</v>
      </c>
      <c r="B86" s="26">
        <v>0</v>
      </c>
      <c r="C86" s="26">
        <v>0</v>
      </c>
      <c r="D86" s="26">
        <f t="shared" si="5"/>
        <v>0</v>
      </c>
      <c r="E86" s="24" t="e">
        <f t="shared" ref="E86" si="33">D86/C86*100</f>
        <v>#DIV/0!</v>
      </c>
      <c r="F86" s="24">
        <f t="shared" ref="F86" si="34">D86-C86</f>
        <v>0</v>
      </c>
      <c r="G86" s="6"/>
      <c r="H86" s="16"/>
      <c r="I86" s="16"/>
      <c r="J86" s="16"/>
      <c r="K86" s="16"/>
      <c r="L86" s="16"/>
      <c r="M86" s="16"/>
      <c r="N86" s="16"/>
      <c r="O86" s="16"/>
      <c r="P86" s="16"/>
      <c r="Q86" s="16"/>
      <c r="R86" s="16"/>
      <c r="S86" s="16"/>
      <c r="T86" s="16"/>
      <c r="U86" s="16"/>
      <c r="V86" s="16"/>
      <c r="W86" s="16"/>
    </row>
    <row r="87" spans="1:23" ht="81" customHeight="1" x14ac:dyDescent="0.2">
      <c r="A87" s="46" t="s">
        <v>90</v>
      </c>
      <c r="B87" s="26">
        <v>8656.6</v>
      </c>
      <c r="C87" s="26">
        <v>4247.5</v>
      </c>
      <c r="D87" s="26">
        <f t="shared" si="5"/>
        <v>4247.5</v>
      </c>
      <c r="E87" s="24">
        <f t="shared" si="10"/>
        <v>100</v>
      </c>
      <c r="F87" s="24">
        <f t="shared" si="11"/>
        <v>0</v>
      </c>
      <c r="G87" s="16"/>
      <c r="H87" s="16"/>
      <c r="I87" s="16"/>
      <c r="J87" s="16"/>
      <c r="K87" s="16"/>
      <c r="L87" s="16"/>
      <c r="M87" s="16"/>
      <c r="N87" s="16"/>
      <c r="O87" s="16"/>
      <c r="P87" s="16"/>
      <c r="Q87" s="16"/>
      <c r="R87" s="16"/>
      <c r="S87" s="16"/>
      <c r="T87" s="16"/>
      <c r="U87" s="16"/>
      <c r="V87" s="16"/>
      <c r="W87" s="16"/>
    </row>
    <row r="88" spans="1:23" ht="210" x14ac:dyDescent="0.2">
      <c r="A88" s="46" t="s">
        <v>91</v>
      </c>
      <c r="B88" s="33">
        <v>0</v>
      </c>
      <c r="C88" s="33">
        <v>0</v>
      </c>
      <c r="D88" s="26">
        <f t="shared" si="5"/>
        <v>0</v>
      </c>
      <c r="E88" s="24" t="e">
        <f t="shared" si="10"/>
        <v>#DIV/0!</v>
      </c>
      <c r="F88" s="24">
        <f t="shared" si="11"/>
        <v>0</v>
      </c>
      <c r="G88" s="16"/>
      <c r="H88" s="16"/>
      <c r="I88" s="16"/>
      <c r="J88" s="16"/>
      <c r="K88" s="16"/>
      <c r="L88" s="16"/>
      <c r="M88" s="16"/>
      <c r="N88" s="16"/>
      <c r="O88" s="16"/>
      <c r="P88" s="16"/>
      <c r="Q88" s="16"/>
      <c r="R88" s="16"/>
      <c r="S88" s="16"/>
      <c r="T88" s="16"/>
      <c r="U88" s="16"/>
      <c r="V88" s="16"/>
      <c r="W88" s="16"/>
    </row>
    <row r="89" spans="1:23" ht="104.25" x14ac:dyDescent="0.2">
      <c r="A89" s="46" t="s">
        <v>92</v>
      </c>
      <c r="B89" s="32">
        <v>0</v>
      </c>
      <c r="C89" s="32">
        <v>0</v>
      </c>
      <c r="D89" s="26">
        <f t="shared" si="5"/>
        <v>0</v>
      </c>
      <c r="E89" s="24" t="e">
        <f t="shared" si="10"/>
        <v>#DIV/0!</v>
      </c>
      <c r="F89" s="24">
        <f t="shared" si="11"/>
        <v>0</v>
      </c>
      <c r="G89" s="5"/>
      <c r="H89" s="16"/>
      <c r="I89" s="16"/>
      <c r="J89" s="16"/>
      <c r="K89" s="16"/>
      <c r="L89" s="16"/>
      <c r="M89" s="16"/>
      <c r="N89" s="16"/>
      <c r="O89" s="16"/>
      <c r="P89" s="16"/>
      <c r="Q89" s="16"/>
      <c r="R89" s="16"/>
      <c r="S89" s="16"/>
      <c r="T89" s="16"/>
      <c r="U89" s="16"/>
      <c r="V89" s="16"/>
      <c r="W89" s="16"/>
    </row>
    <row r="90" spans="1:23" ht="105" x14ac:dyDescent="0.2">
      <c r="A90" s="46" t="s">
        <v>93</v>
      </c>
      <c r="B90" s="26">
        <v>125</v>
      </c>
      <c r="C90" s="26">
        <v>0</v>
      </c>
      <c r="D90" s="26">
        <f t="shared" si="5"/>
        <v>0</v>
      </c>
      <c r="E90" s="24" t="e">
        <f t="shared" ref="E90:E93" si="35">D90/C90*100</f>
        <v>#DIV/0!</v>
      </c>
      <c r="F90" s="24">
        <f t="shared" ref="F90:F93" si="36">D90-C90</f>
        <v>0</v>
      </c>
      <c r="G90" s="5"/>
      <c r="H90" s="16"/>
      <c r="I90" s="16"/>
      <c r="J90" s="16"/>
      <c r="K90" s="16"/>
      <c r="L90" s="16"/>
      <c r="M90" s="16"/>
      <c r="N90" s="16"/>
      <c r="O90" s="16"/>
      <c r="P90" s="16"/>
      <c r="Q90" s="16"/>
      <c r="R90" s="16"/>
      <c r="S90" s="16"/>
      <c r="T90" s="16"/>
      <c r="U90" s="16"/>
      <c r="V90" s="16"/>
      <c r="W90" s="16"/>
    </row>
    <row r="91" spans="1:23" ht="105" x14ac:dyDescent="0.2">
      <c r="A91" s="46" t="s">
        <v>94</v>
      </c>
      <c r="B91" s="26">
        <v>0</v>
      </c>
      <c r="C91" s="26">
        <v>0</v>
      </c>
      <c r="D91" s="26">
        <f t="shared" si="5"/>
        <v>0</v>
      </c>
      <c r="E91" s="24" t="e">
        <f t="shared" si="35"/>
        <v>#DIV/0!</v>
      </c>
      <c r="F91" s="24">
        <f t="shared" si="36"/>
        <v>0</v>
      </c>
      <c r="G91" s="5"/>
      <c r="H91" s="16"/>
      <c r="I91" s="16"/>
      <c r="J91" s="16"/>
      <c r="K91" s="16"/>
      <c r="L91" s="16"/>
      <c r="M91" s="16"/>
      <c r="N91" s="16"/>
      <c r="O91" s="16"/>
      <c r="P91" s="16"/>
      <c r="Q91" s="16"/>
      <c r="R91" s="16"/>
      <c r="S91" s="16"/>
      <c r="T91" s="16"/>
      <c r="U91" s="16"/>
      <c r="V91" s="16"/>
      <c r="W91" s="16"/>
    </row>
    <row r="92" spans="1:23" ht="81" customHeight="1" x14ac:dyDescent="0.2">
      <c r="A92" s="45" t="s">
        <v>96</v>
      </c>
      <c r="B92" s="43">
        <v>0</v>
      </c>
      <c r="C92" s="43">
        <v>0</v>
      </c>
      <c r="D92" s="26">
        <f t="shared" si="5"/>
        <v>0</v>
      </c>
      <c r="E92" s="24" t="e">
        <f t="shared" si="35"/>
        <v>#DIV/0!</v>
      </c>
      <c r="F92" s="24">
        <f t="shared" si="36"/>
        <v>0</v>
      </c>
      <c r="G92" s="5"/>
      <c r="H92" s="16"/>
      <c r="I92" s="16"/>
      <c r="J92" s="16"/>
      <c r="K92" s="16"/>
      <c r="L92" s="16"/>
      <c r="M92" s="16"/>
      <c r="N92" s="16"/>
      <c r="O92" s="16"/>
      <c r="P92" s="16"/>
      <c r="Q92" s="16"/>
      <c r="R92" s="16"/>
      <c r="S92" s="16"/>
      <c r="T92" s="16"/>
      <c r="U92" s="16"/>
      <c r="V92" s="16"/>
      <c r="W92" s="16"/>
    </row>
    <row r="93" spans="1:23" ht="73.5" customHeight="1" x14ac:dyDescent="0.2">
      <c r="A93" s="46" t="s">
        <v>115</v>
      </c>
      <c r="B93" s="32">
        <v>0</v>
      </c>
      <c r="C93" s="32">
        <v>0</v>
      </c>
      <c r="D93" s="26">
        <f t="shared" si="5"/>
        <v>0</v>
      </c>
      <c r="E93" s="24" t="e">
        <f t="shared" si="35"/>
        <v>#DIV/0!</v>
      </c>
      <c r="F93" s="24">
        <f t="shared" si="36"/>
        <v>0</v>
      </c>
      <c r="G93" s="16"/>
      <c r="H93" s="16"/>
      <c r="I93" s="16"/>
      <c r="J93" s="16"/>
      <c r="K93" s="16"/>
      <c r="L93" s="16"/>
      <c r="M93" s="16"/>
      <c r="N93" s="16"/>
      <c r="O93" s="16"/>
      <c r="P93" s="16"/>
      <c r="Q93" s="16"/>
      <c r="R93" s="16"/>
      <c r="S93" s="16"/>
      <c r="T93" s="16"/>
      <c r="U93" s="16"/>
      <c r="V93" s="16"/>
      <c r="W93" s="16"/>
    </row>
    <row r="94" spans="1:23" ht="131.25" x14ac:dyDescent="0.2">
      <c r="A94" s="46" t="s">
        <v>97</v>
      </c>
      <c r="B94" s="32">
        <v>430.7</v>
      </c>
      <c r="C94" s="32">
        <v>430.7</v>
      </c>
      <c r="D94" s="26">
        <f t="shared" si="5"/>
        <v>430.7</v>
      </c>
      <c r="E94" s="24">
        <f t="shared" si="10"/>
        <v>100</v>
      </c>
      <c r="F94" s="24">
        <f t="shared" si="11"/>
        <v>0</v>
      </c>
      <c r="G94" s="16"/>
      <c r="H94" s="16"/>
      <c r="I94" s="16"/>
      <c r="J94" s="16"/>
      <c r="K94" s="16"/>
      <c r="L94" s="16"/>
      <c r="M94" s="16"/>
      <c r="N94" s="16"/>
      <c r="O94" s="16"/>
      <c r="P94" s="16"/>
      <c r="Q94" s="16"/>
      <c r="R94" s="16"/>
      <c r="S94" s="16"/>
      <c r="T94" s="16"/>
      <c r="U94" s="16"/>
      <c r="V94" s="16"/>
      <c r="W94" s="16"/>
    </row>
    <row r="95" spans="1:23" ht="105" x14ac:dyDescent="0.2">
      <c r="A95" s="46" t="s">
        <v>124</v>
      </c>
      <c r="B95" s="32">
        <v>64756.4</v>
      </c>
      <c r="C95" s="32">
        <v>26812.5</v>
      </c>
      <c r="D95" s="26">
        <f t="shared" si="5"/>
        <v>26812.5</v>
      </c>
      <c r="E95" s="24">
        <f t="shared" ref="E95:E121" si="37">D95/C95*100</f>
        <v>100</v>
      </c>
      <c r="F95" s="24">
        <f t="shared" ref="F95:F121" si="38">D95-C95</f>
        <v>0</v>
      </c>
      <c r="G95" s="16"/>
      <c r="H95" s="16"/>
      <c r="I95" s="16"/>
      <c r="J95" s="16"/>
      <c r="K95" s="16"/>
      <c r="L95" s="16"/>
      <c r="M95" s="16"/>
      <c r="N95" s="16"/>
      <c r="O95" s="16"/>
      <c r="P95" s="16"/>
      <c r="Q95" s="16"/>
      <c r="R95" s="16"/>
      <c r="S95" s="16"/>
      <c r="T95" s="16"/>
      <c r="U95" s="16"/>
      <c r="V95" s="16"/>
      <c r="W95" s="16"/>
    </row>
    <row r="96" spans="1:23" ht="78.75" x14ac:dyDescent="0.2">
      <c r="A96" s="46" t="s">
        <v>98</v>
      </c>
      <c r="B96" s="43">
        <v>0</v>
      </c>
      <c r="C96" s="43">
        <v>0</v>
      </c>
      <c r="D96" s="26">
        <f t="shared" si="5"/>
        <v>0</v>
      </c>
      <c r="E96" s="24" t="e">
        <f t="shared" si="37"/>
        <v>#DIV/0!</v>
      </c>
      <c r="F96" s="24">
        <f t="shared" si="38"/>
        <v>0</v>
      </c>
      <c r="G96" s="16"/>
      <c r="H96" s="16"/>
      <c r="I96" s="16"/>
      <c r="J96" s="16"/>
      <c r="K96" s="16"/>
      <c r="L96" s="16"/>
      <c r="M96" s="16"/>
      <c r="N96" s="16"/>
      <c r="O96" s="16"/>
      <c r="P96" s="16"/>
      <c r="Q96" s="16"/>
      <c r="R96" s="16"/>
      <c r="S96" s="16"/>
      <c r="T96" s="16"/>
      <c r="U96" s="16"/>
      <c r="V96" s="16"/>
      <c r="W96" s="16"/>
    </row>
    <row r="97" spans="1:23" ht="157.5" x14ac:dyDescent="0.2">
      <c r="A97" s="49" t="s">
        <v>99</v>
      </c>
      <c r="B97" s="43">
        <v>2780.7</v>
      </c>
      <c r="C97" s="43">
        <v>2511.8000000000002</v>
      </c>
      <c r="D97" s="26">
        <f t="shared" si="5"/>
        <v>2511.8000000000002</v>
      </c>
      <c r="E97" s="24">
        <f t="shared" si="37"/>
        <v>100</v>
      </c>
      <c r="F97" s="24">
        <f t="shared" si="38"/>
        <v>0</v>
      </c>
      <c r="G97" s="16"/>
      <c r="H97" s="16"/>
      <c r="I97" s="16"/>
      <c r="J97" s="16"/>
      <c r="K97" s="16"/>
      <c r="L97" s="16"/>
      <c r="M97" s="16"/>
      <c r="N97" s="16"/>
      <c r="O97" s="16"/>
      <c r="P97" s="16"/>
      <c r="Q97" s="16"/>
      <c r="R97" s="16"/>
      <c r="S97" s="16"/>
      <c r="T97" s="16"/>
      <c r="U97" s="16"/>
      <c r="V97" s="16"/>
      <c r="W97" s="16"/>
    </row>
    <row r="98" spans="1:23" ht="104.25" customHeight="1" x14ac:dyDescent="0.2">
      <c r="A98" s="49" t="s">
        <v>100</v>
      </c>
      <c r="B98" s="43">
        <v>1221.8</v>
      </c>
      <c r="C98" s="43">
        <v>584.20000000000005</v>
      </c>
      <c r="D98" s="26">
        <f t="shared" si="5"/>
        <v>584.20000000000005</v>
      </c>
      <c r="E98" s="24">
        <f>D98/C98*100</f>
        <v>100</v>
      </c>
      <c r="F98" s="24">
        <f>D98-C98</f>
        <v>0</v>
      </c>
      <c r="G98" s="16"/>
      <c r="H98" s="16"/>
      <c r="I98" s="16"/>
      <c r="J98" s="16"/>
      <c r="K98" s="16"/>
      <c r="L98" s="16"/>
      <c r="M98" s="16"/>
      <c r="N98" s="16"/>
      <c r="O98" s="16"/>
      <c r="P98" s="16"/>
      <c r="Q98" s="16"/>
      <c r="R98" s="16"/>
      <c r="S98" s="16"/>
      <c r="T98" s="16"/>
      <c r="U98" s="16"/>
      <c r="V98" s="16"/>
      <c r="W98" s="16"/>
    </row>
    <row r="99" spans="1:23" ht="64.900000000000006" customHeight="1" x14ac:dyDescent="0.2">
      <c r="A99" s="46" t="s">
        <v>101</v>
      </c>
      <c r="B99" s="26">
        <v>484.4</v>
      </c>
      <c r="C99" s="26">
        <v>484.4</v>
      </c>
      <c r="D99" s="26">
        <f t="shared" si="5"/>
        <v>484.4</v>
      </c>
      <c r="E99" s="24">
        <f>D99/C99*100</f>
        <v>100</v>
      </c>
      <c r="F99" s="24">
        <f>D99-C99</f>
        <v>0</v>
      </c>
      <c r="G99" s="5"/>
      <c r="H99" s="16"/>
      <c r="I99" s="16"/>
      <c r="J99" s="16"/>
      <c r="K99" s="16"/>
      <c r="L99" s="16"/>
      <c r="M99" s="16"/>
      <c r="N99" s="16"/>
      <c r="O99" s="16"/>
      <c r="P99" s="16"/>
      <c r="Q99" s="16"/>
      <c r="R99" s="16"/>
      <c r="S99" s="16"/>
      <c r="T99" s="16"/>
      <c r="U99" s="16"/>
      <c r="V99" s="16"/>
      <c r="W99" s="16"/>
    </row>
    <row r="100" spans="1:23" ht="64.900000000000006" customHeight="1" x14ac:dyDescent="0.2">
      <c r="A100" s="46" t="s">
        <v>102</v>
      </c>
      <c r="B100" s="26">
        <v>72</v>
      </c>
      <c r="C100" s="26">
        <v>0</v>
      </c>
      <c r="D100" s="26">
        <f t="shared" ref="D100" si="39">C100</f>
        <v>0</v>
      </c>
      <c r="E100" s="24" t="e">
        <f t="shared" si="37"/>
        <v>#DIV/0!</v>
      </c>
      <c r="F100" s="24">
        <f t="shared" si="38"/>
        <v>0</v>
      </c>
      <c r="G100" s="16"/>
      <c r="H100" s="16"/>
      <c r="I100" s="16"/>
      <c r="J100" s="16"/>
      <c r="K100" s="16"/>
      <c r="L100" s="16"/>
      <c r="M100" s="16"/>
      <c r="N100" s="16"/>
      <c r="O100" s="16"/>
      <c r="P100" s="16"/>
      <c r="Q100" s="16"/>
      <c r="R100" s="16"/>
      <c r="S100" s="16"/>
      <c r="T100" s="16"/>
      <c r="U100" s="16"/>
      <c r="V100" s="16"/>
      <c r="W100" s="16"/>
    </row>
    <row r="101" spans="1:23" ht="51" x14ac:dyDescent="0.2">
      <c r="A101" s="35" t="s">
        <v>22</v>
      </c>
      <c r="B101" s="36">
        <f>SUM(B29:B100)</f>
        <v>1299476.1000000001</v>
      </c>
      <c r="C101" s="36">
        <f>SUM(C29:C100)</f>
        <v>838946.00000000012</v>
      </c>
      <c r="D101" s="36">
        <f>SUM(D29:D100)</f>
        <v>838946.00000000012</v>
      </c>
      <c r="E101" s="24">
        <f t="shared" si="37"/>
        <v>100</v>
      </c>
      <c r="F101" s="24">
        <f t="shared" si="38"/>
        <v>0</v>
      </c>
      <c r="G101" s="16"/>
      <c r="H101" s="16"/>
      <c r="I101" s="16"/>
      <c r="J101" s="16"/>
      <c r="K101" s="16"/>
      <c r="L101" s="16"/>
      <c r="M101" s="16"/>
      <c r="N101" s="16"/>
      <c r="O101" s="16"/>
      <c r="P101" s="16"/>
      <c r="Q101" s="16"/>
      <c r="R101" s="16"/>
      <c r="S101" s="16"/>
      <c r="T101" s="16"/>
      <c r="U101" s="16"/>
      <c r="V101" s="16"/>
      <c r="W101" s="16"/>
    </row>
    <row r="102" spans="1:23" ht="25.5" x14ac:dyDescent="0.2">
      <c r="A102" s="21" t="s">
        <v>41</v>
      </c>
      <c r="B102" s="22"/>
      <c r="C102" s="22"/>
      <c r="D102" s="23"/>
      <c r="E102" s="24" t="e">
        <f t="shared" si="37"/>
        <v>#DIV/0!</v>
      </c>
      <c r="F102" s="24">
        <f t="shared" si="38"/>
        <v>0</v>
      </c>
      <c r="G102" s="16"/>
      <c r="H102" s="16"/>
      <c r="I102" s="16"/>
      <c r="J102" s="16"/>
      <c r="K102" s="16"/>
      <c r="L102" s="16"/>
      <c r="M102" s="16"/>
      <c r="N102" s="16"/>
      <c r="O102" s="16"/>
      <c r="P102" s="16"/>
      <c r="Q102" s="16"/>
      <c r="R102" s="16"/>
      <c r="S102" s="16"/>
      <c r="T102" s="16"/>
      <c r="U102" s="16"/>
      <c r="V102" s="16"/>
      <c r="W102" s="16"/>
    </row>
    <row r="103" spans="1:23" ht="106.5" customHeight="1" x14ac:dyDescent="0.2">
      <c r="A103" s="21" t="s">
        <v>46</v>
      </c>
      <c r="B103" s="22"/>
      <c r="C103" s="22"/>
      <c r="D103" s="23"/>
      <c r="E103" s="24" t="e">
        <f t="shared" si="37"/>
        <v>#DIV/0!</v>
      </c>
      <c r="F103" s="24">
        <f t="shared" si="38"/>
        <v>0</v>
      </c>
      <c r="G103" s="16"/>
      <c r="H103" s="16"/>
      <c r="I103" s="16"/>
      <c r="J103" s="16"/>
      <c r="K103" s="16"/>
      <c r="L103" s="16"/>
      <c r="M103" s="16"/>
      <c r="N103" s="16"/>
      <c r="O103" s="16"/>
      <c r="P103" s="16"/>
      <c r="Q103" s="16"/>
      <c r="R103" s="16"/>
      <c r="S103" s="16"/>
      <c r="T103" s="16"/>
      <c r="U103" s="16"/>
      <c r="V103" s="16"/>
      <c r="W103" s="16"/>
    </row>
    <row r="104" spans="1:23" ht="26.25" x14ac:dyDescent="0.2">
      <c r="A104" s="27" t="s">
        <v>21</v>
      </c>
      <c r="B104" s="22"/>
      <c r="C104" s="22">
        <v>-219.6</v>
      </c>
      <c r="D104" s="23">
        <f>SUM(C104)</f>
        <v>-219.6</v>
      </c>
      <c r="E104" s="24">
        <f t="shared" si="37"/>
        <v>100</v>
      </c>
      <c r="F104" s="24">
        <f t="shared" si="38"/>
        <v>0</v>
      </c>
      <c r="G104" s="16"/>
      <c r="H104" s="16"/>
      <c r="I104" s="16"/>
      <c r="J104" s="16"/>
      <c r="K104" s="16"/>
      <c r="L104" s="16"/>
      <c r="M104" s="16"/>
      <c r="N104" s="16"/>
      <c r="O104" s="16"/>
      <c r="P104" s="16"/>
      <c r="Q104" s="16"/>
      <c r="R104" s="16"/>
      <c r="S104" s="16"/>
      <c r="T104" s="16"/>
      <c r="U104" s="16"/>
      <c r="V104" s="16"/>
      <c r="W104" s="16"/>
    </row>
    <row r="105" spans="1:23" ht="52.5" x14ac:dyDescent="0.2">
      <c r="A105" s="27" t="s">
        <v>44</v>
      </c>
      <c r="B105" s="22"/>
      <c r="C105" s="22"/>
      <c r="D105" s="23"/>
      <c r="E105" s="24" t="e">
        <f>D105/C105*100</f>
        <v>#DIV/0!</v>
      </c>
      <c r="F105" s="24">
        <f>D105-C105</f>
        <v>0</v>
      </c>
      <c r="G105" s="16"/>
      <c r="H105" s="16"/>
      <c r="I105" s="16"/>
      <c r="J105" s="16"/>
      <c r="K105" s="16"/>
      <c r="L105" s="16"/>
      <c r="M105" s="16"/>
      <c r="N105" s="16"/>
      <c r="O105" s="16"/>
      <c r="P105" s="16"/>
      <c r="Q105" s="16"/>
      <c r="R105" s="16"/>
      <c r="S105" s="16"/>
      <c r="T105" s="16"/>
      <c r="U105" s="16"/>
      <c r="V105" s="16"/>
      <c r="W105" s="16"/>
    </row>
    <row r="106" spans="1:23" s="17" customFormat="1" ht="25.5" x14ac:dyDescent="0.2">
      <c r="A106" s="35" t="s">
        <v>38</v>
      </c>
      <c r="B106" s="37">
        <f t="shared" ref="B106" si="40">B101+B102+B105+B104</f>
        <v>1299476.1000000001</v>
      </c>
      <c r="C106" s="37">
        <f>C101+C102+C105+C104+C103</f>
        <v>838726.40000000014</v>
      </c>
      <c r="D106" s="37">
        <f>D101+D102+D105+D104+D103</f>
        <v>838726.40000000014</v>
      </c>
      <c r="E106" s="24">
        <f t="shared" si="37"/>
        <v>100</v>
      </c>
      <c r="F106" s="24">
        <f t="shared" si="38"/>
        <v>0</v>
      </c>
      <c r="G106" s="16"/>
      <c r="H106" s="16"/>
      <c r="I106" s="16"/>
      <c r="J106" s="16"/>
      <c r="K106" s="16"/>
      <c r="L106" s="16"/>
      <c r="M106" s="16"/>
      <c r="N106" s="16"/>
      <c r="O106" s="16"/>
      <c r="P106" s="16"/>
      <c r="Q106" s="16"/>
      <c r="R106" s="16"/>
      <c r="S106" s="16"/>
      <c r="T106" s="16"/>
      <c r="U106" s="16"/>
      <c r="V106" s="16"/>
      <c r="W106" s="16"/>
    </row>
    <row r="107" spans="1:23" ht="25.5" x14ac:dyDescent="0.2">
      <c r="A107" s="35" t="s">
        <v>23</v>
      </c>
      <c r="B107" s="37">
        <f>SUM(B106+B28)</f>
        <v>1626378</v>
      </c>
      <c r="C107" s="37">
        <f>SUM(C106+C28)</f>
        <v>1051337.8</v>
      </c>
      <c r="D107" s="37">
        <f>SUM(D106+D28)</f>
        <v>1057041.4000000001</v>
      </c>
      <c r="E107" s="24">
        <f t="shared" si="37"/>
        <v>100.54250879213133</v>
      </c>
      <c r="F107" s="24">
        <f t="shared" si="38"/>
        <v>5703.6000000000931</v>
      </c>
      <c r="G107" s="16"/>
      <c r="H107" s="16"/>
      <c r="I107" s="16"/>
      <c r="J107" s="16"/>
      <c r="K107" s="16"/>
      <c r="L107" s="16"/>
      <c r="M107" s="16"/>
      <c r="N107" s="16"/>
      <c r="O107" s="16"/>
      <c r="P107" s="16"/>
      <c r="Q107" s="16"/>
      <c r="R107" s="16"/>
      <c r="S107" s="16"/>
      <c r="T107" s="16"/>
      <c r="U107" s="16"/>
      <c r="V107" s="16"/>
      <c r="W107" s="16"/>
    </row>
    <row r="108" spans="1:23" ht="25.5" x14ac:dyDescent="0.3">
      <c r="A108" s="38" t="s">
        <v>24</v>
      </c>
      <c r="B108" s="39"/>
      <c r="C108" s="39"/>
      <c r="D108" s="40"/>
      <c r="E108" s="24" t="e">
        <f t="shared" si="37"/>
        <v>#DIV/0!</v>
      </c>
      <c r="F108" s="24">
        <f t="shared" si="38"/>
        <v>0</v>
      </c>
      <c r="G108" s="18"/>
      <c r="H108" s="16"/>
      <c r="I108" s="16"/>
      <c r="J108" s="16"/>
      <c r="K108" s="16"/>
      <c r="L108" s="16"/>
      <c r="M108" s="16"/>
      <c r="N108" s="16"/>
      <c r="O108" s="16"/>
      <c r="P108" s="16"/>
      <c r="Q108" s="16"/>
      <c r="R108" s="16"/>
      <c r="S108" s="16"/>
      <c r="T108" s="16"/>
      <c r="U108" s="16"/>
      <c r="V108" s="16"/>
      <c r="W108" s="16"/>
    </row>
    <row r="109" spans="1:23" ht="26.25" x14ac:dyDescent="0.3">
      <c r="A109" s="27" t="s">
        <v>25</v>
      </c>
      <c r="B109" s="9">
        <v>157237.6</v>
      </c>
      <c r="C109" s="7">
        <v>125364.3</v>
      </c>
      <c r="D109" s="7">
        <v>124462.3</v>
      </c>
      <c r="E109" s="24">
        <f t="shared" si="37"/>
        <v>99.280496919777008</v>
      </c>
      <c r="F109" s="24">
        <f t="shared" si="38"/>
        <v>-902</v>
      </c>
      <c r="G109" s="18"/>
      <c r="H109" s="16"/>
      <c r="I109" s="16"/>
      <c r="J109" s="16"/>
      <c r="K109" s="16"/>
      <c r="L109" s="16"/>
      <c r="M109" s="16"/>
      <c r="N109" s="16"/>
      <c r="O109" s="16"/>
      <c r="P109" s="16"/>
      <c r="Q109" s="16"/>
      <c r="R109" s="16"/>
      <c r="S109" s="16"/>
      <c r="T109" s="16"/>
      <c r="U109" s="16"/>
      <c r="V109" s="16"/>
      <c r="W109" s="16"/>
    </row>
    <row r="110" spans="1:23" ht="26.25" x14ac:dyDescent="0.3">
      <c r="A110" s="27" t="s">
        <v>26</v>
      </c>
      <c r="B110" s="9">
        <v>3184.4</v>
      </c>
      <c r="C110" s="7">
        <v>1691.8</v>
      </c>
      <c r="D110" s="7">
        <v>1626.6</v>
      </c>
      <c r="E110" s="24">
        <f t="shared" si="37"/>
        <v>96.146116562241403</v>
      </c>
      <c r="F110" s="24">
        <f t="shared" si="38"/>
        <v>-65.200000000000045</v>
      </c>
      <c r="G110" s="18"/>
      <c r="H110" s="16"/>
      <c r="I110" s="16"/>
      <c r="J110" s="16"/>
      <c r="K110" s="16"/>
      <c r="L110" s="16"/>
      <c r="M110" s="16"/>
      <c r="N110" s="16"/>
      <c r="O110" s="16"/>
      <c r="P110" s="16"/>
      <c r="Q110" s="16"/>
      <c r="R110" s="16"/>
      <c r="S110" s="16"/>
      <c r="T110" s="16"/>
      <c r="U110" s="16"/>
      <c r="V110" s="16"/>
      <c r="W110" s="16"/>
    </row>
    <row r="111" spans="1:23" ht="52.5" x14ac:dyDescent="0.3">
      <c r="A111" s="27" t="s">
        <v>27</v>
      </c>
      <c r="B111" s="9">
        <v>1098.7</v>
      </c>
      <c r="C111" s="7">
        <v>550.9</v>
      </c>
      <c r="D111" s="7">
        <v>538.1</v>
      </c>
      <c r="E111" s="24">
        <f t="shared" si="37"/>
        <v>97.676529315665277</v>
      </c>
      <c r="F111" s="24">
        <f t="shared" si="38"/>
        <v>-12.799999999999955</v>
      </c>
      <c r="G111" s="18"/>
      <c r="H111" s="16"/>
      <c r="I111" s="16"/>
      <c r="J111" s="16"/>
      <c r="K111" s="16"/>
      <c r="L111" s="16"/>
      <c r="M111" s="16"/>
      <c r="N111" s="16"/>
      <c r="O111" s="16"/>
      <c r="P111" s="16"/>
      <c r="Q111" s="16"/>
      <c r="R111" s="16"/>
      <c r="S111" s="16"/>
      <c r="T111" s="16"/>
      <c r="U111" s="16"/>
      <c r="V111" s="16"/>
      <c r="W111" s="16"/>
    </row>
    <row r="112" spans="1:23" ht="26.25" x14ac:dyDescent="0.3">
      <c r="A112" s="27" t="s">
        <v>28</v>
      </c>
      <c r="B112" s="9">
        <v>135647.1</v>
      </c>
      <c r="C112" s="7">
        <v>84309.9</v>
      </c>
      <c r="D112" s="7">
        <v>81772.100000000006</v>
      </c>
      <c r="E112" s="24">
        <f t="shared" si="37"/>
        <v>96.989914588915425</v>
      </c>
      <c r="F112" s="24">
        <f t="shared" si="38"/>
        <v>-2537.7999999999884</v>
      </c>
      <c r="G112" s="18"/>
      <c r="H112" s="16"/>
      <c r="I112" s="16"/>
      <c r="J112" s="16"/>
      <c r="K112" s="16"/>
      <c r="L112" s="16"/>
      <c r="M112" s="16"/>
      <c r="N112" s="16"/>
      <c r="O112" s="16"/>
      <c r="P112" s="16"/>
      <c r="Q112" s="16"/>
      <c r="R112" s="16"/>
      <c r="S112" s="16"/>
      <c r="T112" s="16"/>
      <c r="U112" s="16"/>
      <c r="V112" s="16"/>
      <c r="W112" s="16"/>
    </row>
    <row r="113" spans="1:23" ht="26.25" x14ac:dyDescent="0.3">
      <c r="A113" s="27" t="s">
        <v>29</v>
      </c>
      <c r="B113" s="9">
        <v>155318.9</v>
      </c>
      <c r="C113" s="7">
        <v>72894.8</v>
      </c>
      <c r="D113" s="7">
        <v>72196.899999999994</v>
      </c>
      <c r="E113" s="24">
        <f t="shared" si="37"/>
        <v>99.04259288728413</v>
      </c>
      <c r="F113" s="24">
        <f t="shared" si="38"/>
        <v>-697.90000000000873</v>
      </c>
      <c r="G113" s="18"/>
      <c r="H113" s="16"/>
      <c r="I113" s="16"/>
      <c r="J113" s="16"/>
      <c r="K113" s="16"/>
      <c r="L113" s="16"/>
      <c r="M113" s="16"/>
      <c r="N113" s="16"/>
      <c r="O113" s="16"/>
      <c r="P113" s="16"/>
      <c r="Q113" s="16"/>
      <c r="R113" s="16"/>
      <c r="S113" s="16"/>
      <c r="T113" s="16"/>
      <c r="U113" s="16"/>
      <c r="V113" s="16"/>
      <c r="W113" s="16"/>
    </row>
    <row r="114" spans="1:23" ht="26.25" x14ac:dyDescent="0.3">
      <c r="A114" s="27" t="s">
        <v>30</v>
      </c>
      <c r="B114" s="9">
        <v>11400.6</v>
      </c>
      <c r="C114" s="9">
        <v>504.4</v>
      </c>
      <c r="D114" s="7">
        <v>504.4</v>
      </c>
      <c r="E114" s="24">
        <f t="shared" si="37"/>
        <v>100</v>
      </c>
      <c r="F114" s="24">
        <f t="shared" si="38"/>
        <v>0</v>
      </c>
      <c r="G114" s="18"/>
      <c r="H114" s="16"/>
      <c r="I114" s="16"/>
      <c r="J114" s="16"/>
      <c r="K114" s="16"/>
      <c r="L114" s="16"/>
      <c r="M114" s="16"/>
      <c r="N114" s="16"/>
      <c r="O114" s="16"/>
      <c r="P114" s="16"/>
      <c r="Q114" s="16"/>
      <c r="R114" s="16"/>
      <c r="S114" s="16"/>
      <c r="T114" s="16"/>
      <c r="U114" s="16"/>
      <c r="V114" s="16"/>
      <c r="W114" s="16"/>
    </row>
    <row r="115" spans="1:23" ht="26.25" x14ac:dyDescent="0.3">
      <c r="A115" s="27" t="s">
        <v>31</v>
      </c>
      <c r="B115" s="9">
        <v>1037414.2</v>
      </c>
      <c r="C115" s="7">
        <v>792737.2</v>
      </c>
      <c r="D115" s="7">
        <v>656268.69999999995</v>
      </c>
      <c r="E115" s="24">
        <f t="shared" si="37"/>
        <v>82.785152507035122</v>
      </c>
      <c r="F115" s="24">
        <f t="shared" si="38"/>
        <v>-136468.5</v>
      </c>
      <c r="G115" s="18"/>
      <c r="H115" s="16"/>
      <c r="I115" s="16"/>
      <c r="J115" s="16"/>
      <c r="K115" s="16"/>
      <c r="L115" s="16"/>
      <c r="M115" s="16"/>
      <c r="N115" s="16"/>
      <c r="O115" s="16"/>
      <c r="P115" s="16"/>
      <c r="Q115" s="16"/>
      <c r="R115" s="16"/>
      <c r="S115" s="16"/>
      <c r="T115" s="16"/>
      <c r="U115" s="16"/>
      <c r="V115" s="16"/>
      <c r="W115" s="16"/>
    </row>
    <row r="116" spans="1:23" ht="31.5" customHeight="1" x14ac:dyDescent="0.3">
      <c r="A116" s="27" t="s">
        <v>32</v>
      </c>
      <c r="B116" s="9">
        <v>82169.600000000006</v>
      </c>
      <c r="C116" s="7">
        <v>53837.4</v>
      </c>
      <c r="D116" s="7">
        <v>51024.7</v>
      </c>
      <c r="E116" s="24">
        <f t="shared" si="37"/>
        <v>94.775564941843399</v>
      </c>
      <c r="F116" s="24">
        <f t="shared" si="38"/>
        <v>-2812.7000000000044</v>
      </c>
      <c r="G116" s="18"/>
      <c r="H116" s="16"/>
      <c r="I116" s="16"/>
      <c r="J116" s="16"/>
      <c r="K116" s="16"/>
      <c r="L116" s="16"/>
      <c r="M116" s="16"/>
      <c r="N116" s="16"/>
      <c r="O116" s="16"/>
      <c r="P116" s="16"/>
      <c r="Q116" s="16"/>
      <c r="R116" s="16"/>
      <c r="S116" s="16"/>
      <c r="T116" s="16"/>
      <c r="U116" s="16"/>
      <c r="V116" s="16"/>
      <c r="W116" s="16"/>
    </row>
    <row r="117" spans="1:23" ht="26.25" x14ac:dyDescent="0.3">
      <c r="A117" s="27" t="s">
        <v>33</v>
      </c>
      <c r="B117" s="9">
        <v>56666.1</v>
      </c>
      <c r="C117" s="7">
        <v>40094.300000000003</v>
      </c>
      <c r="D117" s="7">
        <v>34826.699999999997</v>
      </c>
      <c r="E117" s="24">
        <f t="shared" si="37"/>
        <v>86.861972898890855</v>
      </c>
      <c r="F117" s="24">
        <f t="shared" si="38"/>
        <v>-5267.6000000000058</v>
      </c>
      <c r="G117" s="18"/>
      <c r="H117" s="16"/>
      <c r="I117" s="16"/>
      <c r="J117" s="16"/>
      <c r="K117" s="16"/>
      <c r="L117" s="16"/>
      <c r="M117" s="16"/>
      <c r="N117" s="16"/>
      <c r="O117" s="16"/>
      <c r="P117" s="16"/>
      <c r="Q117" s="16"/>
      <c r="R117" s="16"/>
      <c r="S117" s="16"/>
      <c r="T117" s="16"/>
      <c r="U117" s="16"/>
      <c r="V117" s="16"/>
      <c r="W117" s="16"/>
    </row>
    <row r="118" spans="1:23" ht="26.25" x14ac:dyDescent="0.3">
      <c r="A118" s="27" t="s">
        <v>42</v>
      </c>
      <c r="B118" s="9">
        <v>13907.1</v>
      </c>
      <c r="C118" s="7">
        <v>11863.3</v>
      </c>
      <c r="D118" s="7">
        <v>11786</v>
      </c>
      <c r="E118" s="24">
        <f t="shared" si="37"/>
        <v>99.348410644593002</v>
      </c>
      <c r="F118" s="24">
        <f t="shared" si="38"/>
        <v>-77.299999999999272</v>
      </c>
      <c r="G118" s="18"/>
      <c r="H118" s="16"/>
      <c r="I118" s="16"/>
      <c r="J118" s="16"/>
      <c r="K118" s="16"/>
      <c r="L118" s="16"/>
      <c r="M118" s="16"/>
      <c r="N118" s="16"/>
      <c r="O118" s="16"/>
      <c r="P118" s="16"/>
      <c r="Q118" s="16"/>
      <c r="R118" s="16"/>
      <c r="S118" s="16"/>
      <c r="T118" s="16"/>
      <c r="U118" s="16"/>
      <c r="V118" s="16"/>
      <c r="W118" s="16"/>
    </row>
    <row r="119" spans="1:23" ht="26.25" x14ac:dyDescent="0.3">
      <c r="A119" s="27" t="s">
        <v>43</v>
      </c>
      <c r="B119" s="9">
        <v>5.5</v>
      </c>
      <c r="C119" s="7">
        <v>0</v>
      </c>
      <c r="D119" s="7">
        <v>0</v>
      </c>
      <c r="E119" s="24" t="e">
        <f t="shared" si="37"/>
        <v>#DIV/0!</v>
      </c>
      <c r="F119" s="24">
        <f t="shared" si="38"/>
        <v>0</v>
      </c>
      <c r="G119" s="18"/>
      <c r="H119" s="16"/>
      <c r="I119" s="16"/>
      <c r="J119" s="16"/>
      <c r="K119" s="16"/>
      <c r="L119" s="16"/>
      <c r="M119" s="16"/>
      <c r="N119" s="16"/>
      <c r="O119" s="16"/>
      <c r="P119" s="16"/>
      <c r="Q119" s="16"/>
      <c r="R119" s="16"/>
      <c r="S119" s="16"/>
      <c r="T119" s="16"/>
      <c r="U119" s="16"/>
      <c r="V119" s="16"/>
      <c r="W119" s="16"/>
    </row>
    <row r="120" spans="1:23" ht="25.5" x14ac:dyDescent="0.2">
      <c r="A120" s="35" t="s">
        <v>34</v>
      </c>
      <c r="B120" s="37">
        <f>SUM(B109:B119)</f>
        <v>1654049.8000000003</v>
      </c>
      <c r="C120" s="37">
        <f>SUM(C109:C119)</f>
        <v>1183848.3</v>
      </c>
      <c r="D120" s="37">
        <f>SUM(D109:D119)</f>
        <v>1035006.4999999999</v>
      </c>
      <c r="E120" s="24">
        <f t="shared" si="37"/>
        <v>87.42729114870545</v>
      </c>
      <c r="F120" s="24">
        <f t="shared" si="38"/>
        <v>-148841.80000000016</v>
      </c>
      <c r="G120" s="16"/>
      <c r="H120" s="16"/>
      <c r="I120" s="16"/>
      <c r="J120" s="16"/>
      <c r="K120" s="16"/>
      <c r="L120" s="16"/>
      <c r="M120" s="16"/>
      <c r="N120" s="16"/>
      <c r="O120" s="16"/>
      <c r="P120" s="16"/>
      <c r="Q120" s="16"/>
      <c r="R120" s="16"/>
      <c r="S120" s="16"/>
      <c r="T120" s="16"/>
      <c r="U120" s="16"/>
      <c r="V120" s="16"/>
      <c r="W120" s="16"/>
    </row>
    <row r="121" spans="1:23" ht="26.25" x14ac:dyDescent="0.2">
      <c r="A121" s="25" t="s">
        <v>35</v>
      </c>
      <c r="B121" s="26">
        <f>SUM(B107-B120)</f>
        <v>-27671.800000000279</v>
      </c>
      <c r="C121" s="26">
        <f>SUM(C107-C120)</f>
        <v>-132510.5</v>
      </c>
      <c r="D121" s="28">
        <f>SUM(D107-D120)</f>
        <v>22034.900000000256</v>
      </c>
      <c r="E121" s="24">
        <f t="shared" si="37"/>
        <v>-16.628795453945351</v>
      </c>
      <c r="F121" s="24">
        <f t="shared" si="38"/>
        <v>154545.40000000026</v>
      </c>
      <c r="G121" s="16"/>
      <c r="H121" s="16"/>
      <c r="I121" s="16"/>
      <c r="J121" s="16"/>
      <c r="K121" s="16"/>
      <c r="L121" s="16"/>
      <c r="M121" s="16"/>
      <c r="N121" s="16"/>
      <c r="O121" s="16"/>
      <c r="P121" s="16"/>
      <c r="Q121" s="16"/>
      <c r="R121" s="16"/>
      <c r="S121" s="16"/>
      <c r="T121" s="16"/>
      <c r="U121" s="16"/>
      <c r="V121" s="16"/>
      <c r="W121" s="16"/>
    </row>
    <row r="122" spans="1:23" x14ac:dyDescent="0.2">
      <c r="A122" s="54"/>
      <c r="B122" s="54"/>
      <c r="C122" s="54"/>
      <c r="D122" s="54"/>
      <c r="E122" s="54"/>
      <c r="F122" s="54"/>
    </row>
    <row r="123" spans="1:23" x14ac:dyDescent="0.2">
      <c r="A123" s="55"/>
      <c r="B123" s="55"/>
      <c r="C123" s="55"/>
      <c r="D123" s="55"/>
      <c r="E123" s="55"/>
      <c r="F123" s="55"/>
    </row>
    <row r="124" spans="1:23" x14ac:dyDescent="0.2">
      <c r="A124" s="55"/>
      <c r="B124" s="55"/>
      <c r="C124" s="55"/>
      <c r="D124" s="55"/>
      <c r="E124" s="55"/>
      <c r="F124" s="55"/>
    </row>
    <row r="125" spans="1:23" x14ac:dyDescent="0.2">
      <c r="A125" s="55"/>
      <c r="B125" s="55"/>
      <c r="C125" s="55"/>
      <c r="D125" s="55"/>
      <c r="E125" s="55"/>
      <c r="F125" s="55"/>
    </row>
    <row r="126" spans="1:23" x14ac:dyDescent="0.2">
      <c r="A126" s="55"/>
      <c r="B126" s="55"/>
      <c r="C126" s="55"/>
      <c r="D126" s="55"/>
      <c r="E126" s="55"/>
      <c r="F126" s="55"/>
    </row>
    <row r="129" spans="1:4" ht="26.25" x14ac:dyDescent="0.4">
      <c r="A129" s="41" t="s">
        <v>114</v>
      </c>
      <c r="B129" s="42"/>
      <c r="C129" s="42"/>
      <c r="D129" s="41"/>
    </row>
    <row r="130" spans="1:4" ht="26.25" x14ac:dyDescent="0.4">
      <c r="A130" s="41" t="s">
        <v>109</v>
      </c>
      <c r="B130" s="42"/>
      <c r="C130" s="42" t="s">
        <v>110</v>
      </c>
      <c r="D130" s="41" t="s">
        <v>110</v>
      </c>
    </row>
    <row r="131" spans="1:4" ht="26.25" x14ac:dyDescent="0.4">
      <c r="A131" s="41" t="s">
        <v>111</v>
      </c>
      <c r="B131" s="42"/>
      <c r="C131" s="42"/>
      <c r="D131" s="41" t="s">
        <v>112</v>
      </c>
    </row>
  </sheetData>
  <autoFilter ref="A4:F126"/>
  <mergeCells count="2">
    <mergeCell ref="A1:F3"/>
    <mergeCell ref="A122:F126"/>
  </mergeCells>
  <phoneticPr fontId="1" type="noConversion"/>
  <pageMargins left="0.82677165354330717" right="0.12" top="0.15748031496062992" bottom="0" header="0.19" footer="0.25"/>
  <pageSetup scale="34" fitToHeight="4" orientation="portrait" horizontalDpi="300" verticalDpi="0" r:id="rId1"/>
  <headerFooter alignWithMargins="0"/>
  <rowBreaks count="1" manualBreakCount="1">
    <brk id="65"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консол</vt:lpstr>
      <vt:lpstr>консол!Область_печати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Ольга</dc:creator>
  <cp:lastModifiedBy>Ольга</cp:lastModifiedBy>
  <cp:lastPrinted>2025-09-09T09:53:52Z</cp:lastPrinted>
  <dcterms:created xsi:type="dcterms:W3CDTF">2010-11-24T10:07:58Z</dcterms:created>
  <dcterms:modified xsi:type="dcterms:W3CDTF">2025-09-09T09:53:52Z</dcterms:modified>
</cp:coreProperties>
</file>