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90" yWindow="45" windowWidth="10545" windowHeight="9045"/>
  </bookViews>
  <sheets>
    <sheet name="район" sheetId="1" r:id="rId1"/>
  </sheets>
  <definedNames>
    <definedName name="_xlnm._FilterDatabase" localSheetId="0" hidden="1">район!$A$4:$F$118</definedName>
    <definedName name="_xlnm.Print_Area" localSheetId="0">район!$A$1:$F$124</definedName>
  </definedNames>
  <calcPr calcId="144525"/>
</workbook>
</file>

<file path=xl/calcChain.xml><?xml version="1.0" encoding="utf-8"?>
<calcChain xmlns="http://schemas.openxmlformats.org/spreadsheetml/2006/main">
  <c r="D43" i="1" l="1"/>
  <c r="F43" i="1" s="1"/>
  <c r="D75" i="1"/>
  <c r="E75" i="1" s="1"/>
  <c r="E43" i="1" l="1"/>
  <c r="F75" i="1"/>
  <c r="D59" i="1"/>
  <c r="F59" i="1" s="1"/>
  <c r="E59" i="1" l="1"/>
  <c r="D9" i="1"/>
  <c r="C9" i="1"/>
  <c r="B9" i="1"/>
  <c r="D101" i="1" l="1"/>
  <c r="D60" i="1" l="1"/>
  <c r="F60" i="1" s="1"/>
  <c r="F68" i="1"/>
  <c r="D70" i="1"/>
  <c r="F70" i="1" s="1"/>
  <c r="E70" i="1" l="1"/>
  <c r="E60" i="1"/>
  <c r="E68" i="1"/>
  <c r="D65" i="1"/>
  <c r="D66" i="1"/>
  <c r="D67" i="1"/>
  <c r="D69" i="1"/>
  <c r="D71" i="1"/>
  <c r="D72" i="1"/>
  <c r="D73" i="1"/>
  <c r="D74" i="1"/>
  <c r="D76" i="1"/>
  <c r="D77" i="1"/>
  <c r="D78" i="1"/>
  <c r="D79" i="1"/>
  <c r="D80" i="1"/>
  <c r="D81" i="1"/>
  <c r="D82" i="1"/>
  <c r="D83" i="1"/>
  <c r="D84" i="1"/>
  <c r="D85" i="1"/>
  <c r="D86" i="1"/>
  <c r="E86" i="1" s="1"/>
  <c r="D87" i="1"/>
  <c r="D88" i="1"/>
  <c r="D89" i="1"/>
  <c r="F89" i="1" s="1"/>
  <c r="D90" i="1"/>
  <c r="D91" i="1"/>
  <c r="D92" i="1"/>
  <c r="D93" i="1"/>
  <c r="D94" i="1"/>
  <c r="D95" i="1"/>
  <c r="D96" i="1"/>
  <c r="D97" i="1"/>
  <c r="D98" i="1"/>
  <c r="D28" i="1"/>
  <c r="D29" i="1"/>
  <c r="D30" i="1"/>
  <c r="D31" i="1"/>
  <c r="D32" i="1"/>
  <c r="D33" i="1"/>
  <c r="D34" i="1"/>
  <c r="D35" i="1"/>
  <c r="D36" i="1"/>
  <c r="D37" i="1"/>
  <c r="D38" i="1"/>
  <c r="D39" i="1"/>
  <c r="D40" i="1"/>
  <c r="D41" i="1"/>
  <c r="D42" i="1"/>
  <c r="D44" i="1"/>
  <c r="D45" i="1"/>
  <c r="D46" i="1"/>
  <c r="D47" i="1"/>
  <c r="D48" i="1"/>
  <c r="D49" i="1"/>
  <c r="D50" i="1"/>
  <c r="D51" i="1"/>
  <c r="D52" i="1"/>
  <c r="D53" i="1"/>
  <c r="D54" i="1"/>
  <c r="D55" i="1"/>
  <c r="D56" i="1"/>
  <c r="D57" i="1"/>
  <c r="D58" i="1"/>
  <c r="D61" i="1"/>
  <c r="D62" i="1"/>
  <c r="D63" i="1"/>
  <c r="D64" i="1"/>
  <c r="E89" i="1" l="1"/>
  <c r="F86" i="1"/>
  <c r="F76" i="1"/>
  <c r="E76" i="1"/>
  <c r="F73" i="1" l="1"/>
  <c r="E73" i="1"/>
  <c r="B6" i="1" l="1"/>
  <c r="E57" i="1" l="1"/>
  <c r="F57" i="1" l="1"/>
  <c r="E91" i="1"/>
  <c r="F91" i="1" l="1"/>
  <c r="E54" i="1" l="1"/>
  <c r="F79" i="1"/>
  <c r="E87" i="1"/>
  <c r="E90" i="1"/>
  <c r="E79" i="1" l="1"/>
  <c r="F87" i="1"/>
  <c r="F90" i="1"/>
  <c r="F54" i="1"/>
  <c r="C6" i="1"/>
  <c r="C116" i="1" l="1"/>
  <c r="C99" i="1"/>
  <c r="C102" i="1" s="1"/>
  <c r="E42" i="1"/>
  <c r="F42" i="1" l="1"/>
  <c r="E55" i="1" l="1"/>
  <c r="F55" i="1"/>
  <c r="D6" i="1" l="1"/>
  <c r="D27" i="1" l="1"/>
  <c r="B27" i="1"/>
  <c r="C27" i="1"/>
  <c r="C103" i="1" s="1"/>
  <c r="E83" i="1" l="1"/>
  <c r="F83" i="1"/>
  <c r="F85" i="1" l="1"/>
  <c r="E85" i="1"/>
  <c r="F84" i="1"/>
  <c r="E84" i="1"/>
  <c r="E12" i="1" l="1"/>
  <c r="E25" i="1" l="1"/>
  <c r="F69" i="1"/>
  <c r="E69" i="1"/>
  <c r="E18" i="1"/>
  <c r="E80" i="1"/>
  <c r="F80" i="1"/>
  <c r="E30" i="1"/>
  <c r="F30" i="1"/>
  <c r="E88" i="1"/>
  <c r="F88" i="1"/>
  <c r="E67" i="1"/>
  <c r="F67" i="1"/>
  <c r="E31" i="1"/>
  <c r="F31" i="1"/>
  <c r="B99" i="1"/>
  <c r="B102" i="1" s="1"/>
  <c r="B103" i="1" s="1"/>
  <c r="E44" i="1"/>
  <c r="F44" i="1"/>
  <c r="E41" i="1"/>
  <c r="F41" i="1"/>
  <c r="F58" i="1"/>
  <c r="E58" i="1"/>
  <c r="F7" i="1"/>
  <c r="F8" i="1"/>
  <c r="F10" i="1"/>
  <c r="F11" i="1"/>
  <c r="F12" i="1"/>
  <c r="F13" i="1"/>
  <c r="F14" i="1"/>
  <c r="F15" i="1"/>
  <c r="F16" i="1"/>
  <c r="F18" i="1"/>
  <c r="F19" i="1"/>
  <c r="F20" i="1"/>
  <c r="F21" i="1"/>
  <c r="F22" i="1"/>
  <c r="F23" i="1"/>
  <c r="F24" i="1"/>
  <c r="F26" i="1"/>
  <c r="F28" i="1"/>
  <c r="F29" i="1"/>
  <c r="F32" i="1"/>
  <c r="F33" i="1"/>
  <c r="F34" i="1"/>
  <c r="F35" i="1"/>
  <c r="F36" i="1"/>
  <c r="F37" i="1"/>
  <c r="F38" i="1"/>
  <c r="F39" i="1"/>
  <c r="F40" i="1"/>
  <c r="F45" i="1"/>
  <c r="F46" i="1"/>
  <c r="F47" i="1"/>
  <c r="F48" i="1"/>
  <c r="F49" i="1"/>
  <c r="F50" i="1"/>
  <c r="F51" i="1"/>
  <c r="F52" i="1"/>
  <c r="F53" i="1"/>
  <c r="F56" i="1"/>
  <c r="F61" i="1"/>
  <c r="F62" i="1"/>
  <c r="F63" i="1"/>
  <c r="F64" i="1"/>
  <c r="F65" i="1"/>
  <c r="F66" i="1"/>
  <c r="F71" i="1"/>
  <c r="F72" i="1"/>
  <c r="F74" i="1"/>
  <c r="F77" i="1"/>
  <c r="F78" i="1"/>
  <c r="F81" i="1"/>
  <c r="F82" i="1"/>
  <c r="F92" i="1"/>
  <c r="F93" i="1"/>
  <c r="F94" i="1"/>
  <c r="F95" i="1"/>
  <c r="F96" i="1"/>
  <c r="F97" i="1"/>
  <c r="F98" i="1"/>
  <c r="F100" i="1"/>
  <c r="F101" i="1"/>
  <c r="F104" i="1"/>
  <c r="F105" i="1"/>
  <c r="F106" i="1"/>
  <c r="F107" i="1"/>
  <c r="F108" i="1"/>
  <c r="F109" i="1"/>
  <c r="F110" i="1"/>
  <c r="F111" i="1"/>
  <c r="F112" i="1"/>
  <c r="F113" i="1"/>
  <c r="F114" i="1"/>
  <c r="F115" i="1"/>
  <c r="E7" i="1"/>
  <c r="E8" i="1"/>
  <c r="E10" i="1"/>
  <c r="E11" i="1"/>
  <c r="E13" i="1"/>
  <c r="E14" i="1"/>
  <c r="E15" i="1"/>
  <c r="E16" i="1"/>
  <c r="E19" i="1"/>
  <c r="E20" i="1"/>
  <c r="E21" i="1"/>
  <c r="E22" i="1"/>
  <c r="E23" i="1"/>
  <c r="E24" i="1"/>
  <c r="E26" i="1"/>
  <c r="E28" i="1"/>
  <c r="E29" i="1"/>
  <c r="E32" i="1"/>
  <c r="E33" i="1"/>
  <c r="E34" i="1"/>
  <c r="E35" i="1"/>
  <c r="E36" i="1"/>
  <c r="E37" i="1"/>
  <c r="E38" i="1"/>
  <c r="E39" i="1"/>
  <c r="E40" i="1"/>
  <c r="E45" i="1"/>
  <c r="E46" i="1"/>
  <c r="E47" i="1"/>
  <c r="E48" i="1"/>
  <c r="E49" i="1"/>
  <c r="E50" i="1"/>
  <c r="E51" i="1"/>
  <c r="E52" i="1"/>
  <c r="E53" i="1"/>
  <c r="E56" i="1"/>
  <c r="E61" i="1"/>
  <c r="E62" i="1"/>
  <c r="E63" i="1"/>
  <c r="E64" i="1"/>
  <c r="E65" i="1"/>
  <c r="E66" i="1"/>
  <c r="E71" i="1"/>
  <c r="E72" i="1"/>
  <c r="E74" i="1"/>
  <c r="E77" i="1"/>
  <c r="E78" i="1"/>
  <c r="E81" i="1"/>
  <c r="E82" i="1"/>
  <c r="E92" i="1"/>
  <c r="E93" i="1"/>
  <c r="E94" i="1"/>
  <c r="E95" i="1"/>
  <c r="E96" i="1"/>
  <c r="E97" i="1"/>
  <c r="E98" i="1"/>
  <c r="E100" i="1"/>
  <c r="E101" i="1"/>
  <c r="E104" i="1"/>
  <c r="E105" i="1"/>
  <c r="E106" i="1"/>
  <c r="E107" i="1"/>
  <c r="E108" i="1"/>
  <c r="E109" i="1"/>
  <c r="E110" i="1"/>
  <c r="E111" i="1"/>
  <c r="E112" i="1"/>
  <c r="E113" i="1"/>
  <c r="E114" i="1"/>
  <c r="E115" i="1"/>
  <c r="D116" i="1"/>
  <c r="D99" i="1"/>
  <c r="D102" i="1" s="1"/>
  <c r="D103" i="1" s="1"/>
  <c r="B116" i="1"/>
  <c r="F25" i="1"/>
  <c r="F6" i="1" l="1"/>
  <c r="E6" i="1"/>
  <c r="B117" i="1"/>
  <c r="E9" i="1"/>
  <c r="C117" i="1"/>
  <c r="F9" i="1"/>
  <c r="F116" i="1"/>
  <c r="E116" i="1"/>
  <c r="F102" i="1"/>
  <c r="E102" i="1"/>
  <c r="E99" i="1"/>
  <c r="F99" i="1"/>
  <c r="F27" i="1" l="1"/>
  <c r="D117" i="1"/>
  <c r="E27" i="1"/>
  <c r="E103" i="1" l="1"/>
  <c r="F103" i="1"/>
  <c r="F117" i="1"/>
  <c r="E117" i="1"/>
</calcChain>
</file>

<file path=xl/sharedStrings.xml><?xml version="1.0" encoding="utf-8"?>
<sst xmlns="http://schemas.openxmlformats.org/spreadsheetml/2006/main" count="126" uniqueCount="125">
  <si>
    <t xml:space="preserve">% исполнения </t>
  </si>
  <si>
    <t>ДОХОДЫ</t>
  </si>
  <si>
    <t>Налоги на  прибыль, доходы</t>
  </si>
  <si>
    <t>Налог на доходы физических лиц</t>
  </si>
  <si>
    <t>Налоги на совокупный доход</t>
  </si>
  <si>
    <t>Единый налог на вмененный доход для отдельных видов деятельности</t>
  </si>
  <si>
    <t>Единый сельскохозяйственный налог</t>
  </si>
  <si>
    <t>Налоги на имущество</t>
  </si>
  <si>
    <t>Налог на имущество физических лиц</t>
  </si>
  <si>
    <t>Земельный налог</t>
  </si>
  <si>
    <t>Государственная пошлина</t>
  </si>
  <si>
    <t>Задолженность и перерасчеты по отмененным налогам, сборам и иным обязательным платежам</t>
  </si>
  <si>
    <t>Доходы от использования имущества, находящегося в государственной и муниципальной собственности</t>
  </si>
  <si>
    <t>Плата за негативное воздействие на окружающую среду</t>
  </si>
  <si>
    <t>Доходы от оказания платных услуг и компенсации затрат государства</t>
  </si>
  <si>
    <t>Прочие доходы бюджетов муниципальных районов от оказания платных услуг</t>
  </si>
  <si>
    <t>Штрафы, санкции, возмещение ущерба</t>
  </si>
  <si>
    <t>Прочие неналоговые доходы</t>
  </si>
  <si>
    <t>Доходы от продажи материальных и нематериальных активов</t>
  </si>
  <si>
    <t xml:space="preserve">Итого собственных доходов </t>
  </si>
  <si>
    <t xml:space="preserve">Возврат остатков субсидий </t>
  </si>
  <si>
    <t>Итого безвозмездных поступлений от других бюджетов</t>
  </si>
  <si>
    <t>Прочие безвозмездные поступления</t>
  </si>
  <si>
    <t>ВСЕГО ДОХОДОВ</t>
  </si>
  <si>
    <t>РАСХОДЫ</t>
  </si>
  <si>
    <t>Общегосударственные вопросы</t>
  </si>
  <si>
    <t>Национальная безопасность и правоохранительная деятельность</t>
  </si>
  <si>
    <t>Национальная экономика</t>
  </si>
  <si>
    <t>ЖКХ</t>
  </si>
  <si>
    <t>Охрана окружающей среды</t>
  </si>
  <si>
    <t>Образование</t>
  </si>
  <si>
    <t>Культура, кинематография и средства массовой информации</t>
  </si>
  <si>
    <t>Социальная политика</t>
  </si>
  <si>
    <t>Межбюджетные трансферты</t>
  </si>
  <si>
    <t>ВСЕГО РАСХОДОВ</t>
  </si>
  <si>
    <t>Дефицит</t>
  </si>
  <si>
    <t xml:space="preserve">Отклонение </t>
  </si>
  <si>
    <t>Налог, взимаемый в связи с применением патентной системы налогообложения</t>
  </si>
  <si>
    <t xml:space="preserve">Итого безвозмездных поступлений </t>
  </si>
  <si>
    <t>Акцизы</t>
  </si>
  <si>
    <t>УСНО</t>
  </si>
  <si>
    <t xml:space="preserve">                                             </t>
  </si>
  <si>
    <t>Физическая культура и спорт</t>
  </si>
  <si>
    <t>Обслуживание мун. долга</t>
  </si>
  <si>
    <t xml:space="preserve"> </t>
  </si>
  <si>
    <t>НДПИ</t>
  </si>
  <si>
    <r>
      <t xml:space="preserve">Субвенции на финансовое обеспечение расходных обязательств, связанных  с предоставлением мер  социальной поддержки молодым специалистам, поступившим на работу в муниципальные учреждения  муниципальных образований Ульяновской области, осуществляющие  в качестве основного (уставного) вида деятельности образовательную деятельность </t>
    </r>
    <r>
      <rPr>
        <b/>
        <sz val="20"/>
        <rFont val="Times New Roman"/>
        <family val="1"/>
        <charset val="204"/>
      </rPr>
      <t>(0008, 0024)</t>
    </r>
  </si>
  <si>
    <r>
      <t xml:space="preserve">Субвенции бюджетам муниципальных образований на осуществление государственных полномочий по составлению (изменению, дополнению) списков кандидатов в присяжные заседатели федеральных судов общей юрисдикции в РФ </t>
    </r>
    <r>
      <rPr>
        <b/>
        <sz val="20"/>
        <rFont val="Times New Roman"/>
        <family val="1"/>
        <charset val="204"/>
      </rPr>
      <t>(0012)</t>
    </r>
  </si>
  <si>
    <r>
      <t>Дотации на выравнивание  бюджетной обеспеченности муниципальных районов из областного фонда финансовой поддержки муниципальных районов</t>
    </r>
    <r>
      <rPr>
        <b/>
        <sz val="20"/>
        <rFont val="Times New Roman"/>
        <family val="1"/>
        <charset val="204"/>
      </rPr>
      <t>(0014)</t>
    </r>
  </si>
  <si>
    <r>
      <t xml:space="preserve">Субсидии на комплектование книжных фондов </t>
    </r>
    <r>
      <rPr>
        <b/>
        <sz val="20"/>
        <rFont val="Times New Roman"/>
        <family val="1"/>
        <charset val="204"/>
      </rPr>
      <t>(0015)</t>
    </r>
  </si>
  <si>
    <r>
      <t>Иные межбюджетные трансферты на классное руководство</t>
    </r>
    <r>
      <rPr>
        <b/>
        <sz val="20"/>
        <rFont val="Times New Roman"/>
        <family val="1"/>
        <charset val="204"/>
      </rPr>
      <t>(0016)</t>
    </r>
  </si>
  <si>
    <r>
      <t xml:space="preserve">Межбюджетные трансферты, передаваемые бюджетам муниципальных районов на осуществление части полномочий по решению вопросов местного значения в соответствии с заключенными соглашениями </t>
    </r>
    <r>
      <rPr>
        <b/>
        <sz val="20"/>
        <rFont val="Times New Roman"/>
        <family val="1"/>
        <charset val="204"/>
      </rPr>
      <t>(0018)</t>
    </r>
  </si>
  <si>
    <r>
      <t xml:space="preserve">В счёт межбюджетных трансфертов, передаваемых от МО "Большеключищенское сельское поселение" бюджету району </t>
    </r>
    <r>
      <rPr>
        <b/>
        <sz val="20"/>
        <rFont val="Times New Roman"/>
        <family val="1"/>
        <charset val="204"/>
      </rPr>
      <t>(0019)</t>
    </r>
  </si>
  <si>
    <r>
      <t xml:space="preserve">В счёт межбюджетных трансфертов, передаваемых от МО "Тимирязевское сельское поселение" бюджету району </t>
    </r>
    <r>
      <rPr>
        <b/>
        <sz val="20"/>
        <rFont val="Times New Roman"/>
        <family val="1"/>
        <charset val="204"/>
      </rPr>
      <t>(0020</t>
    </r>
    <r>
      <rPr>
        <sz val="20"/>
        <rFont val="Times New Roman"/>
        <family val="1"/>
        <charset val="204"/>
      </rPr>
      <t>)</t>
    </r>
  </si>
  <si>
    <r>
      <t xml:space="preserve">В счёт межбюджетных трансфертов, передаваемых от МО "Зеленорощинское сельское поселение" бюджету району </t>
    </r>
    <r>
      <rPr>
        <b/>
        <sz val="20"/>
        <rFont val="Times New Roman"/>
        <family val="1"/>
        <charset val="204"/>
      </rPr>
      <t>(0021)</t>
    </r>
  </si>
  <si>
    <r>
      <t xml:space="preserve">В счёт межбюджетных трансфертов, передаваемых от МО "Тетюшское сельское поселение" бюджету району </t>
    </r>
    <r>
      <rPr>
        <b/>
        <sz val="20"/>
        <rFont val="Times New Roman"/>
        <family val="1"/>
        <charset val="204"/>
      </rPr>
      <t>(0022)</t>
    </r>
  </si>
  <si>
    <r>
      <t xml:space="preserve">В счёт межбюджетных трансфертов, передаваемых от МО "Ундоровское сельское поселение" бюджету району </t>
    </r>
    <r>
      <rPr>
        <b/>
        <sz val="20"/>
        <rFont val="Times New Roman"/>
        <family val="1"/>
        <charset val="204"/>
      </rPr>
      <t>(0023)</t>
    </r>
  </si>
  <si>
    <r>
      <t xml:space="preserve">Субвенции на ежемесячную доплату за учёную степень пед. работникам, работающим в общеобразовательных учреждениях, находящихся на территории Ульяновской области, занимающим штатные должности </t>
    </r>
    <r>
      <rPr>
        <b/>
        <sz val="20"/>
        <rFont val="Times New Roman"/>
        <family val="1"/>
        <charset val="204"/>
      </rPr>
      <t>(0025)</t>
    </r>
  </si>
  <si>
    <r>
      <t xml:space="preserve">Субвенции на организацию и осуществление деятельности по опеке и попечительству в отношении несовершеннолетних </t>
    </r>
    <r>
      <rPr>
        <b/>
        <sz val="20"/>
        <rFont val="Times New Roman"/>
        <family val="1"/>
        <charset val="204"/>
      </rPr>
      <t>(0026)</t>
    </r>
  </si>
  <si>
    <r>
      <t xml:space="preserve">Иные дотации бюджетам муниципальных районов и городских округов Ульяновской области в целях поощрения муниципальных управленческих команд за достижение наилучших показателей социально-экономического развития </t>
    </r>
    <r>
      <rPr>
        <b/>
        <sz val="20"/>
        <rFont val="Times New Roman"/>
        <family val="1"/>
        <charset val="204"/>
      </rPr>
      <t>(0028)</t>
    </r>
  </si>
  <si>
    <r>
      <t xml:space="preserve">Иные дотации достигших наилучших значений показателей роста объема доходов местных бюджетов </t>
    </r>
    <r>
      <rPr>
        <b/>
        <sz val="20"/>
        <rFont val="Times New Roman"/>
        <family val="1"/>
        <charset val="204"/>
      </rPr>
      <t>(0030)</t>
    </r>
  </si>
  <si>
    <r>
      <t xml:space="preserve">Прочие дотации на возмещение недополученных доходов местных бюджетов </t>
    </r>
    <r>
      <rPr>
        <b/>
        <sz val="20"/>
        <rFont val="Times New Roman"/>
        <family val="1"/>
        <charset val="204"/>
      </rPr>
      <t>(0031)</t>
    </r>
  </si>
  <si>
    <r>
      <t>Субвенции на обеспечение отдыха детей, обучающихся в общеобразовательных учреждениях за исключением детей -сирот и детей, оставшихся без попечения родителей, находящихся в образовательных организациях для детей-сирот и детей, находящихся в трудной жизненной ситуации , в детских оздоровительных лагерях с дневным пребыванием</t>
    </r>
    <r>
      <rPr>
        <b/>
        <sz val="20"/>
        <rFont val="Times New Roman"/>
        <family val="1"/>
        <charset val="204"/>
      </rPr>
      <t>(0042)</t>
    </r>
  </si>
  <si>
    <r>
      <t xml:space="preserve">Субвенции бюджетам муниципальных районов и городских округов Ульяновской области на осуществление переданного органам местного самоуправления государственного полномочия по определению перечня должностных лиц органов местного самоуправления, уполномоченных составлять протоколы об отдельных административных правонарушениях, предусмотренных Кодексом Ульяновской области об административных правонарушениях </t>
    </r>
    <r>
      <rPr>
        <b/>
        <sz val="20"/>
        <rFont val="Times New Roman"/>
        <family val="1"/>
        <charset val="204"/>
      </rPr>
      <t>(0047)</t>
    </r>
  </si>
  <si>
    <r>
      <t xml:space="preserve">Субсидии на финансовое обеспечение мероприятий по переселению граждан из аварийного жилищного фонда (областные средства) </t>
    </r>
    <r>
      <rPr>
        <b/>
        <sz val="20"/>
        <rFont val="Times New Roman"/>
        <family val="1"/>
        <charset val="204"/>
      </rPr>
      <t>(0055, 0056)</t>
    </r>
  </si>
  <si>
    <r>
      <t xml:space="preserve">Субсидии на реализацию мероприятий по переселению граждан из аварийного жилищного фонда (средства Фонда содействия реформированию ЖКХ) </t>
    </r>
    <r>
      <rPr>
        <b/>
        <sz val="20"/>
        <rFont val="Times New Roman"/>
        <family val="1"/>
        <charset val="204"/>
      </rPr>
      <t>(0061)</t>
    </r>
  </si>
  <si>
    <r>
      <t xml:space="preserve">Субсидии в целях софинансирования расходных обязательств, связанных с оборудованием контейнерных площадок (в том числе для раздельного сбора твердых коммунальных отходов) </t>
    </r>
    <r>
      <rPr>
        <b/>
        <sz val="20"/>
        <rFont val="Times New Roman"/>
        <family val="1"/>
        <charset val="204"/>
      </rPr>
      <t>(0062)</t>
    </r>
  </si>
  <si>
    <r>
      <t xml:space="preserve">Субсидии на приобретение жилья отдельным категориям граждан, постоянно проживающим на территории Ульяновской области  </t>
    </r>
    <r>
      <rPr>
        <b/>
        <sz val="20"/>
        <rFont val="Times New Roman"/>
        <family val="1"/>
        <charset val="204"/>
      </rPr>
      <t>(0063)</t>
    </r>
  </si>
  <si>
    <r>
      <t xml:space="preserve">Субвенции на финансовое обеспечение повышения квалификации или профессиональной переподготовки педагогических работников муниципальных образовательных учреждений </t>
    </r>
    <r>
      <rPr>
        <b/>
        <sz val="20"/>
        <rFont val="Times New Roman"/>
        <family val="1"/>
        <charset val="204"/>
      </rPr>
      <t>(0066)</t>
    </r>
  </si>
  <si>
    <r>
      <t xml:space="preserve">Субвенции на осуществление переданных органами местного самоуправления государственного полномочия Ульяновской области по установлению нормативов потребления населением твердого топлива </t>
    </r>
    <r>
      <rPr>
        <b/>
        <sz val="20"/>
        <rFont val="Times New Roman"/>
        <family val="1"/>
        <charset val="204"/>
      </rPr>
      <t>(0070)</t>
    </r>
  </si>
  <si>
    <r>
      <t>Субвенции по предоставлению мер социальной поддержки молодым специалистам, поступившим на работу в муниципальные учреждения муниципальных образований Ульяновской области,осуществляющие в качестве основного (установного) вида деятельности деятельность в сферах культуры и архирвного дела</t>
    </r>
    <r>
      <rPr>
        <b/>
        <sz val="20"/>
        <rFont val="Times New Roman"/>
        <family val="1"/>
        <charset val="204"/>
      </rPr>
      <t>(0071)</t>
    </r>
  </si>
  <si>
    <r>
      <t xml:space="preserve">Дотации бюджетам МР и ГО Ульяновской области на поддержку мер по обеспечению сбалансированности местных бюджетов </t>
    </r>
    <r>
      <rPr>
        <b/>
        <sz val="20"/>
        <rFont val="Times New Roman"/>
        <family val="1"/>
        <charset val="204"/>
      </rPr>
      <t>(0079)</t>
    </r>
  </si>
  <si>
    <r>
      <t xml:space="preserve">Субсидии на государственную поддержку лучших работников мунициальных учреждений культуры,находящихся на территории сельских поселений  </t>
    </r>
    <r>
      <rPr>
        <b/>
        <sz val="20"/>
        <rFont val="Times New Roman"/>
        <family val="1"/>
        <charset val="204"/>
      </rPr>
      <t>(0081)</t>
    </r>
  </si>
  <si>
    <r>
      <t xml:space="preserve">Субвенции на финансовое обеспечение расходных обязательств, связанных  с с проведением на территории Ульяновской области публичных мероприятий </t>
    </r>
    <r>
      <rPr>
        <b/>
        <sz val="20"/>
        <rFont val="Times New Roman"/>
        <family val="1"/>
        <charset val="204"/>
      </rPr>
      <t>(0089)</t>
    </r>
  </si>
  <si>
    <r>
      <t xml:space="preserve">Субсидии на организацию бесплатного горячего питания обучающихся , получающих начальное общее образование в государственных и муниципальных образовательных организациях </t>
    </r>
    <r>
      <rPr>
        <b/>
        <sz val="20"/>
        <rFont val="Times New Roman"/>
        <family val="1"/>
        <charset val="204"/>
      </rPr>
      <t>(1002)</t>
    </r>
  </si>
  <si>
    <r>
      <t xml:space="preserve">Субсдии на закупку контейнеров для раздельного накопления твердых коммунальных отходов </t>
    </r>
    <r>
      <rPr>
        <b/>
        <sz val="20"/>
        <rFont val="Times New Roman"/>
        <family val="1"/>
        <charset val="204"/>
      </rPr>
      <t>(1062)</t>
    </r>
  </si>
  <si>
    <r>
      <t xml:space="preserve">Субвенции бюджетам муниципальных образований на выплату пособий на содержание детей, оставшихся без попечения родителей, находящихся под опекой (попечительством), оплата труда приемных родителей, граждан </t>
    </r>
    <r>
      <rPr>
        <b/>
        <sz val="20"/>
        <rFont val="Times New Roman"/>
        <family val="1"/>
        <charset val="204"/>
      </rPr>
      <t>(1104, 1111, 1160)</t>
    </r>
  </si>
  <si>
    <r>
      <t xml:space="preserve">Субвенции бюджетам муниципальных образований по организации деятельности комиссии по делам несовершеннолетних </t>
    </r>
    <r>
      <rPr>
        <b/>
        <sz val="20"/>
        <rFont val="Times New Roman"/>
        <family val="1"/>
        <charset val="204"/>
      </rPr>
      <t>(1105)</t>
    </r>
  </si>
  <si>
    <r>
      <t xml:space="preserve"> Субвенции бюджетам муниципальных образований на реализацию полномочий по расчёту и предоставлению дотаций поселениям </t>
    </r>
    <r>
      <rPr>
        <b/>
        <sz val="20"/>
        <rFont val="Times New Roman"/>
        <family val="1"/>
        <charset val="204"/>
      </rPr>
      <t>(1108)</t>
    </r>
  </si>
  <si>
    <r>
      <t xml:space="preserve">Субвенции на выполнение гос. полномочий по хранению, комплектованию, и использованию архивных документов, относящихся к гос. собственности Ульяновской области </t>
    </r>
    <r>
      <rPr>
        <b/>
        <sz val="20"/>
        <rFont val="Times New Roman"/>
        <family val="1"/>
        <charset val="204"/>
      </rPr>
      <t>(1112)</t>
    </r>
  </si>
  <si>
    <r>
      <t xml:space="preserve">Субвенции по выплате родителям детей, на возмещение родительской платы в детских дошкольных учреждениях </t>
    </r>
    <r>
      <rPr>
        <b/>
        <sz val="20"/>
        <rFont val="Times New Roman"/>
        <family val="1"/>
        <charset val="204"/>
      </rPr>
      <t>(1115)</t>
    </r>
  </si>
  <si>
    <r>
      <t xml:space="preserve">Субсидии в целях софинансирования расходов на выплату заработной платы с начислениями и оплату коммунальных услуг </t>
    </r>
    <r>
      <rPr>
        <b/>
        <sz val="20"/>
        <rFont val="Times New Roman"/>
        <family val="1"/>
        <charset val="204"/>
      </rPr>
      <t>(1133)</t>
    </r>
  </si>
  <si>
    <r>
      <t>Субвенции на обеспечение проезда детей – сирот</t>
    </r>
    <r>
      <rPr>
        <b/>
        <sz val="20"/>
        <rFont val="Times New Roman"/>
        <family val="1"/>
        <charset val="204"/>
      </rPr>
      <t xml:space="preserve"> (1137)</t>
    </r>
  </si>
  <si>
    <r>
      <t xml:space="preserve">Субвенции на осуществление переданных органам местного самоуправления государственных полномочий в сфере организации отлова безнадзорных домашних животных </t>
    </r>
    <r>
      <rPr>
        <b/>
        <sz val="20"/>
        <rFont val="Times New Roman"/>
        <family val="1"/>
        <charset val="204"/>
      </rPr>
      <t>(1152)</t>
    </r>
  </si>
  <si>
    <r>
      <t>Субсидии на ремонт и содержание автомобильных дорог  общего пользования местного значения по ГП Ульяновской области "Развитие транспортной системы  Ульяновской области" (</t>
    </r>
    <r>
      <rPr>
        <b/>
        <sz val="20"/>
        <rFont val="Times New Roman"/>
        <family val="1"/>
        <charset val="204"/>
      </rPr>
      <t>1154)</t>
    </r>
  </si>
  <si>
    <r>
      <t xml:space="preserve">Субсидии на реализацию Закона Ульяновской области "Об организации оздоровления работникам бюджетной сферы на территории Ульяновской области" </t>
    </r>
    <r>
      <rPr>
        <b/>
        <sz val="20"/>
        <rFont val="Times New Roman"/>
        <family val="1"/>
        <charset val="204"/>
      </rPr>
      <t>(1157)</t>
    </r>
  </si>
  <si>
    <r>
      <t>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t>
    </r>
    <r>
      <rPr>
        <b/>
        <sz val="20"/>
        <rFont val="Times New Roman"/>
        <family val="1"/>
        <charset val="204"/>
      </rPr>
      <t>(1161)</t>
    </r>
  </si>
  <si>
    <r>
      <t>Субвенции на осуществление обучающимся 10-х (11-х) и 11-х (12-х) классов муниципальных общеобразовательных организаций ежемесячных денежных выплат</t>
    </r>
    <r>
      <rPr>
        <b/>
        <sz val="20"/>
        <rFont val="Times New Roman"/>
        <family val="1"/>
        <charset val="204"/>
      </rPr>
      <t>(1162)</t>
    </r>
  </si>
  <si>
    <r>
      <t xml:space="preserve">Субсидии на программу всеобуч </t>
    </r>
    <r>
      <rPr>
        <b/>
        <sz val="20"/>
        <rFont val="Times New Roman"/>
        <family val="1"/>
        <charset val="204"/>
      </rPr>
      <t>(1165)</t>
    </r>
  </si>
  <si>
    <r>
      <t xml:space="preserve">Иные межбюджетные трансферты на приобретение автомобиля для выезда в семьи с детьми </t>
    </r>
    <r>
      <rPr>
        <b/>
        <sz val="20"/>
        <rFont val="Times New Roman"/>
        <family val="1"/>
        <charset val="204"/>
      </rPr>
      <t>(1167)</t>
    </r>
  </si>
  <si>
    <r>
      <t xml:space="preserve">Субсидии на осуществление ремонта,ликвидацию аварийной ситуации в зданиях муниципальных общеоразовательных организаций, приобретение оборудования, в том числе обеспечивающего антитеррористическую защищенность указанных организаций в рамках гос. программы" Развитие и модернизация образования в Ульяновской области" </t>
    </r>
    <r>
      <rPr>
        <b/>
        <sz val="20"/>
        <rFont val="Times New Roman"/>
        <family val="1"/>
        <charset val="204"/>
      </rPr>
      <t>(1169)</t>
    </r>
  </si>
  <si>
    <r>
      <t xml:space="preserve">Субвенции на обеспечение государственных гарантий реализации прав граждан на получение общедоступного и бесплатного дошкольного, начального общего, основного общего, среднего общего образования, а также обеспечение дополнитльного образования в муниципальных образовательных организациях </t>
    </r>
    <r>
      <rPr>
        <b/>
        <sz val="20"/>
        <rFont val="Times New Roman"/>
        <family val="1"/>
        <charset val="204"/>
      </rPr>
      <t>(1170,1171)</t>
    </r>
  </si>
  <si>
    <r>
      <t xml:space="preserve">Субсидии на реализацию мероприятий по оснащению объектов спортивной инфраструктуры спортивно- технологическим оборудованием </t>
    </r>
    <r>
      <rPr>
        <b/>
        <sz val="20"/>
        <rFont val="Times New Roman"/>
        <family val="1"/>
        <charset val="204"/>
      </rPr>
      <t>(1173)</t>
    </r>
  </si>
  <si>
    <r>
      <t xml:space="preserve">Иные межбюджетные транферты на обеспечение проведений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t>
    </r>
    <r>
      <rPr>
        <b/>
        <sz val="20"/>
        <rFont val="Times New Roman"/>
        <family val="1"/>
        <charset val="204"/>
      </rPr>
      <t>(1174)</t>
    </r>
  </si>
  <si>
    <r>
      <t xml:space="preserve">Субсидии на снос аварийных расселенных многоквартирных домов </t>
    </r>
    <r>
      <rPr>
        <b/>
        <sz val="20"/>
        <rFont val="Times New Roman"/>
        <family val="1"/>
        <charset val="204"/>
      </rPr>
      <t>(1175)</t>
    </r>
  </si>
  <si>
    <r>
      <t xml:space="preserve">Субсидии на реализацию проекта развития муниципального образования Ульяновской области, подготовленного на основе местных инициатив граждан (ППМИ) </t>
    </r>
    <r>
      <rPr>
        <b/>
        <sz val="20"/>
        <rFont val="Times New Roman"/>
        <family val="1"/>
        <charset val="204"/>
      </rPr>
      <t>(1177)</t>
    </r>
  </si>
  <si>
    <r>
      <t xml:space="preserve">Субсидии, за исключением субсидий на софинансирование капитальных вложений в объекты государственной (Муниципальной) собственности </t>
    </r>
    <r>
      <rPr>
        <b/>
        <sz val="20"/>
        <rFont val="Times New Roman"/>
        <family val="1"/>
        <charset val="204"/>
      </rPr>
      <t>(1179,1079)</t>
    </r>
  </si>
  <si>
    <r>
      <t xml:space="preserve">Субсидии на реализацию мероприятий по благоустройству родников в рамках ГП Ульяновской обалсти "Охрана окружающей стеды и сосстановление природных ресурсов Ульяновской области" </t>
    </r>
    <r>
      <rPr>
        <b/>
        <sz val="20"/>
        <rFont val="Times New Roman"/>
        <family val="1"/>
        <charset val="204"/>
      </rPr>
      <t>(1180)</t>
    </r>
  </si>
  <si>
    <r>
      <t xml:space="preserve">Субсидии на софинансирование расходных обязательств муниципальных образований Ульяновской области по строительству и реконструкции объектов спорта </t>
    </r>
    <r>
      <rPr>
        <b/>
        <sz val="20"/>
        <rFont val="Times New Roman"/>
        <family val="1"/>
        <charset val="204"/>
      </rPr>
      <t>(1183)</t>
    </r>
  </si>
  <si>
    <r>
      <t xml:space="preserve">Субсидии на обеспечение развития и укрепления материально-технической базы муниципальных домов культуры, поддержку  творческой деятельности муниципальных театоров в городах с численностью до 300 тысяч человек </t>
    </r>
    <r>
      <rPr>
        <b/>
        <sz val="20"/>
        <rFont val="Times New Roman"/>
        <family val="1"/>
        <charset val="204"/>
      </rPr>
      <t>(1186)</t>
    </r>
  </si>
  <si>
    <r>
      <t xml:space="preserve">Субсидии на реализацию мероприятий по содействию создания в субъектах Российской Федерации новых мест в общеобразовательных организациях </t>
    </r>
    <r>
      <rPr>
        <b/>
        <sz val="20"/>
        <rFont val="Times New Roman"/>
        <family val="1"/>
        <charset val="204"/>
      </rPr>
      <t>(1189)</t>
    </r>
  </si>
  <si>
    <r>
      <t xml:space="preserve">Субсидии бюджетам муниципальных районов Ульяновской области в целях софинансирования расходных обязательств в связи с организацией регулярных перевозок пассажиров и багажа автомобильным транспортом по регулируемым тарифам по муниципальным маршрутам </t>
    </r>
    <r>
      <rPr>
        <b/>
        <sz val="20"/>
        <rFont val="Times New Roman"/>
        <family val="1"/>
        <charset val="204"/>
      </rPr>
      <t>(1193)</t>
    </r>
  </si>
  <si>
    <r>
      <t>Субсидии на софинансирование оснащения муниципальных общеобразовательных организаций оборудованием, обеспечивающим антитеррористическую безопасность.</t>
    </r>
    <r>
      <rPr>
        <b/>
        <sz val="20"/>
        <rFont val="Times New Roman"/>
        <family val="1"/>
        <charset val="204"/>
      </rPr>
      <t>(1194)</t>
    </r>
  </si>
  <si>
    <r>
      <t xml:space="preserve">Субсидии на реализацию мероприятий по обеспечению жильем молодых семей </t>
    </r>
    <r>
      <rPr>
        <b/>
        <sz val="20"/>
        <rFont val="Times New Roman"/>
        <family val="1"/>
        <charset val="204"/>
      </rPr>
      <t>(1197)</t>
    </r>
  </si>
  <si>
    <r>
      <t xml:space="preserve">Субвенции на компенсацию родителям обучающихся в форме семейного образования </t>
    </r>
    <r>
      <rPr>
        <b/>
        <sz val="20"/>
        <rFont val="Times New Roman"/>
        <family val="1"/>
        <charset val="204"/>
      </rPr>
      <t>(1198)</t>
    </r>
  </si>
  <si>
    <r>
      <t>Субсидии, предоставляемые в целях софинансирования расходных обязательств, возникающих в связи с проектированием, строительством (реконструкцией), капитальным ремонтом, ремонтом и содержанием велосипедных дорожек и велосипедных парковок</t>
    </r>
    <r>
      <rPr>
        <b/>
        <sz val="20"/>
        <rFont val="Times New Roman"/>
        <family val="1"/>
        <charset val="204"/>
      </rPr>
      <t xml:space="preserve"> (0091)</t>
    </r>
  </si>
  <si>
    <r>
      <t xml:space="preserve">Субсидии на модернизацию сетей наружного освещения </t>
    </r>
    <r>
      <rPr>
        <b/>
        <sz val="20"/>
        <rFont val="Times New Roman"/>
        <family val="1"/>
        <charset val="204"/>
      </rPr>
      <t>(1181)</t>
    </r>
  </si>
  <si>
    <t>МУ "Управление финансов</t>
  </si>
  <si>
    <t>МО "Ульяновский район"</t>
  </si>
  <si>
    <t>О.В.Никушина</t>
  </si>
  <si>
    <t>Начальник</t>
  </si>
  <si>
    <r>
      <t xml:space="preserve">Субсидии на строительство, реконструкцию, ремонт объектов водоснабжения и водоотведения, подготовку проектной документации, включая погашение кредиторской задолженности </t>
    </r>
    <r>
      <rPr>
        <b/>
        <sz val="20"/>
        <rFont val="Times New Roman"/>
        <family val="1"/>
        <charset val="204"/>
      </rPr>
      <t>(1188,1166)</t>
    </r>
  </si>
  <si>
    <r>
      <t xml:space="preserve">Межбюджетные трансферты из резервного фонда Ульяновской области </t>
    </r>
    <r>
      <rPr>
        <b/>
        <sz val="20"/>
        <rFont val="Times New Roman"/>
        <family val="1"/>
        <charset val="204"/>
      </rPr>
      <t>(1184)</t>
    </r>
  </si>
  <si>
    <t>Уточненный план на 2025 г. (тыс. руб.)</t>
  </si>
  <si>
    <r>
      <t xml:space="preserve">Субсидии на капитальный ремонт и ремонт дворовых территорий многоквартирных домов, проездов к дворовым территориям многоквартирным домов населеных пунктов </t>
    </r>
    <r>
      <rPr>
        <b/>
        <sz val="20"/>
        <rFont val="Times New Roman"/>
        <family val="1"/>
        <charset val="204"/>
      </rPr>
      <t>(1155)</t>
    </r>
  </si>
  <si>
    <r>
      <t>Субсидии на реализацию мероприятий по модернизации школьных систем образования</t>
    </r>
    <r>
      <rPr>
        <b/>
        <sz val="20"/>
        <rFont val="Times New Roman"/>
        <family val="1"/>
        <charset val="204"/>
      </rPr>
      <t xml:space="preserve"> (1159)</t>
    </r>
  </si>
  <si>
    <r>
      <t xml:space="preserve">Иные межбюджетные транферты из областного бюджета Ульяновской области бюджетам муниципальных образований Ульяновской области в целях софинансирования, в том числе в полном объеме, расходных обязательств, возникающих в связи с погашением кредиторской задолженности муниципальных учреждений указанных муниципальных образований по уплате налогов и страховых взносовна обязательное социальное страхование </t>
    </r>
    <r>
      <rPr>
        <b/>
        <sz val="20"/>
        <rFont val="Times New Roman"/>
        <family val="1"/>
        <charset val="204"/>
      </rPr>
      <t>(1138)</t>
    </r>
  </si>
  <si>
    <r>
      <rPr>
        <sz val="20"/>
        <rFont val="Times New Roman"/>
        <family val="1"/>
        <charset val="204"/>
      </rPr>
      <t>Иные межбюджетные транферты из областного бюджета Ульяновской области бюджетам муниципального образования в целях финансового обеспечения расходных обязательств, связвнных с организацией выполнения комплексных кадастровых работ местного значения</t>
    </r>
    <r>
      <rPr>
        <b/>
        <sz val="20"/>
        <rFont val="Times New Roman"/>
        <family val="1"/>
        <charset val="204"/>
      </rPr>
      <t xml:space="preserve"> (1136)</t>
    </r>
  </si>
  <si>
    <r>
      <t xml:space="preserve">Субсидия на обеспечение выплаты ежемесячного денежного вознаграждения советникам директоров по воспитанию и взаимодействию с детскими общественными объединениями </t>
    </r>
    <r>
      <rPr>
        <b/>
        <sz val="20"/>
        <rFont val="Times New Roman"/>
        <family val="1"/>
        <charset val="204"/>
      </rPr>
      <t>(1074)</t>
    </r>
  </si>
  <si>
    <r>
      <t>Иные межбюджетные трансферты на обеспечение в полном объёме расходных обязательств, связанных с обеспечением обучающихся с ограниченными возможностями здоровья образования и инвалидов (детей-инвалидов), получающих образование в муниципальных образовательных организациях этих муниципальных образований, бесплатными специальными учебниками, учебными пособиями и дидактическими материалами, специальными техническими средствами обучения коллективного и индивидуального пользования, а также услугами ассистентов (помощников), оказывающих необходимую техническую помощь, и переводчиков русского жестового языка (сурдопереводчиков, тифлосурдопереводчиков)</t>
    </r>
    <r>
      <rPr>
        <b/>
        <sz val="20"/>
        <rFont val="Times New Roman"/>
        <family val="1"/>
        <charset val="204"/>
      </rPr>
      <t>(1101)</t>
    </r>
  </si>
  <si>
    <r>
      <t>Субсидии на повышение антитеррористической защищенности объектов культуры и образования в сфере культуры</t>
    </r>
    <r>
      <rPr>
        <b/>
        <sz val="20"/>
        <rFont val="Times New Roman"/>
        <family val="1"/>
        <charset val="204"/>
      </rPr>
      <t xml:space="preserve"> (1158)</t>
    </r>
  </si>
  <si>
    <r>
      <t xml:space="preserve">Иные дотации из областного бюджета Ульяновской области, предоставляемых бюджетам муниципальных районов (городских округов) Ульяновской области в целях содействия достижению и (или) поощрения достижения наилучших значений показателей для оценки эффективности деятельности органов местного самоуправления муниципальных районов (городских округов) Ульяновской области </t>
    </r>
    <r>
      <rPr>
        <b/>
        <sz val="20"/>
        <rFont val="Times New Roman"/>
        <family val="1"/>
        <charset val="204"/>
      </rPr>
      <t>(0034)</t>
    </r>
  </si>
  <si>
    <t xml:space="preserve">Исполнение районного бюджета МО «Ульяновский район» за январь-декабрь 2025 года </t>
  </si>
  <si>
    <t>План за январь-декабрь 2025 г. (тыс. руб.)</t>
  </si>
  <si>
    <t>Исполнено за январь- декабрь 2025 г. (тыс. руб.)</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</si>
</sst>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8" x14ac:knownFonts="1">
    <font>
      <sz val="10"/>
      <name val="Arial"/>
    </font>
    <font>
      <sz val="8"/>
      <name val="Arial"/>
      <family val="2"/>
      <charset val="204"/>
    </font>
    <font>
      <sz val="22"/>
      <name val="Times New Roman"/>
      <family val="1"/>
      <charset val="204"/>
    </font>
    <font>
      <b/>
      <sz val="20"/>
      <name val="Times New Roman"/>
      <family val="1"/>
      <charset val="204"/>
    </font>
    <font>
      <sz val="20"/>
      <name val="Times New Roman"/>
      <family val="1"/>
      <charset val="204"/>
    </font>
    <font>
      <b/>
      <sz val="24"/>
      <name val="Times New Roman"/>
      <family val="1"/>
      <charset val="204"/>
    </font>
    <font>
      <sz val="10"/>
      <name val="Times New Roman"/>
      <family val="1"/>
      <charset val="204"/>
    </font>
    <font>
      <sz val="18"/>
      <name val="Times New Roman"/>
      <family val="1"/>
      <charset val="204"/>
    </font>
  </fonts>
  <fills count="7">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15"/>
        <bgColor indexed="64"/>
      </patternFill>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50">
    <xf numFmtId="0" fontId="0" fillId="0" borderId="0" xfId="0"/>
    <xf numFmtId="0" fontId="2" fillId="0" borderId="0" xfId="0" applyFont="1" applyFill="1" applyBorder="1" applyAlignment="1">
      <alignment horizontal="right" vertical="top" wrapText="1"/>
    </xf>
    <xf numFmtId="0" fontId="3" fillId="0" borderId="1" xfId="0" applyFont="1" applyBorder="1" applyAlignment="1">
      <alignment horizontal="center" vertical="top" wrapText="1"/>
    </xf>
    <xf numFmtId="164" fontId="3" fillId="0" borderId="1" xfId="0" applyNumberFormat="1" applyFont="1" applyBorder="1" applyAlignment="1">
      <alignment horizontal="center" vertical="top" wrapText="1"/>
    </xf>
    <xf numFmtId="0" fontId="3" fillId="0" borderId="1" xfId="0" applyFont="1" applyBorder="1" applyAlignment="1">
      <alignment horizontal="right" vertical="top" wrapText="1"/>
    </xf>
    <xf numFmtId="0" fontId="3" fillId="3" borderId="1" xfId="0" applyFont="1" applyFill="1" applyBorder="1" applyAlignment="1">
      <alignment horizontal="right" vertical="top" wrapText="1"/>
    </xf>
    <xf numFmtId="164" fontId="3" fillId="3" borderId="1" xfId="0" applyNumberFormat="1" applyFont="1" applyFill="1" applyBorder="1" applyAlignment="1">
      <alignment horizontal="right" vertical="top" wrapText="1"/>
    </xf>
    <xf numFmtId="164" fontId="4" fillId="0" borderId="1" xfId="0" applyNumberFormat="1" applyFont="1" applyFill="1" applyBorder="1" applyAlignment="1">
      <alignment horizontal="right" vertical="top" wrapText="1"/>
    </xf>
    <xf numFmtId="164" fontId="3" fillId="0" borderId="1" xfId="0" applyNumberFormat="1" applyFont="1" applyFill="1" applyBorder="1" applyAlignment="1">
      <alignment horizontal="right" vertical="top" wrapText="1"/>
    </xf>
    <xf numFmtId="164" fontId="3" fillId="2" borderId="1" xfId="0" applyNumberFormat="1" applyFont="1" applyFill="1" applyBorder="1" applyAlignment="1">
      <alignment horizontal="right" vertical="top" wrapText="1"/>
    </xf>
    <xf numFmtId="164" fontId="3" fillId="4" borderId="1" xfId="0" applyNumberFormat="1" applyFont="1" applyFill="1" applyBorder="1" applyAlignment="1">
      <alignment horizontal="right" vertical="top" wrapText="1"/>
    </xf>
    <xf numFmtId="164" fontId="4" fillId="0" borderId="1" xfId="0" applyNumberFormat="1" applyFont="1" applyBorder="1" applyAlignment="1">
      <alignment horizontal="right" vertical="top" wrapText="1"/>
    </xf>
    <xf numFmtId="165" fontId="3" fillId="3" borderId="1" xfId="0" applyNumberFormat="1" applyFont="1" applyFill="1" applyBorder="1" applyAlignment="1">
      <alignment horizontal="right" vertical="top" wrapText="1"/>
    </xf>
    <xf numFmtId="164" fontId="4" fillId="5" borderId="1" xfId="0" applyNumberFormat="1" applyFont="1" applyFill="1" applyBorder="1" applyAlignment="1">
      <alignment horizontal="right" vertical="top" wrapText="1"/>
    </xf>
    <xf numFmtId="0" fontId="3" fillId="5" borderId="1" xfId="0" applyFont="1" applyFill="1" applyBorder="1" applyAlignment="1">
      <alignment horizontal="center" vertical="top" wrapText="1"/>
    </xf>
    <xf numFmtId="164" fontId="3" fillId="5" borderId="1" xfId="0" applyNumberFormat="1" applyFont="1" applyFill="1" applyBorder="1" applyAlignment="1">
      <alignment horizontal="right" vertical="top" wrapText="1"/>
    </xf>
    <xf numFmtId="164" fontId="3" fillId="6" borderId="1" xfId="0" applyNumberFormat="1" applyFont="1" applyFill="1" applyBorder="1" applyAlignment="1">
      <alignment horizontal="right" vertical="top" wrapText="1"/>
    </xf>
    <xf numFmtId="0" fontId="6" fillId="0" borderId="0" xfId="0" applyFont="1"/>
    <xf numFmtId="0" fontId="6" fillId="0" borderId="0" xfId="0" applyFont="1" applyFill="1"/>
    <xf numFmtId="0" fontId="3" fillId="0" borderId="1" xfId="0" applyFont="1" applyFill="1" applyBorder="1" applyAlignment="1">
      <alignment vertical="top" wrapText="1"/>
    </xf>
    <xf numFmtId="0" fontId="4" fillId="0" borderId="1" xfId="0" applyFont="1" applyFill="1" applyBorder="1" applyAlignment="1">
      <alignment vertical="top" wrapText="1"/>
    </xf>
    <xf numFmtId="0" fontId="3" fillId="3" borderId="1" xfId="0" applyFont="1" applyFill="1" applyBorder="1" applyAlignment="1">
      <alignment vertical="top" wrapText="1"/>
    </xf>
    <xf numFmtId="0" fontId="6" fillId="2" borderId="0" xfId="0" applyFont="1" applyFill="1"/>
    <xf numFmtId="0" fontId="6" fillId="0" borderId="0" xfId="0" applyFont="1" applyFill="1" applyBorder="1"/>
    <xf numFmtId="0" fontId="2" fillId="0" borderId="0" xfId="0" applyFont="1" applyFill="1"/>
    <xf numFmtId="0" fontId="3" fillId="2" borderId="1" xfId="0" applyFont="1" applyFill="1" applyBorder="1" applyAlignment="1">
      <alignment vertical="top" wrapText="1"/>
    </xf>
    <xf numFmtId="0" fontId="3" fillId="0" borderId="1" xfId="0" applyFont="1" applyFill="1" applyBorder="1" applyAlignment="1">
      <alignment horizontal="center" vertical="top" wrapText="1"/>
    </xf>
    <xf numFmtId="165" fontId="4" fillId="0" borderId="1" xfId="0" applyNumberFormat="1" applyFont="1" applyBorder="1" applyAlignment="1" applyProtection="1">
      <alignment horizontal="right" vertical="center" wrapText="1"/>
    </xf>
    <xf numFmtId="0" fontId="4" fillId="0" borderId="1" xfId="0" applyFont="1" applyBorder="1" applyAlignment="1">
      <alignment vertical="top" wrapText="1"/>
    </xf>
    <xf numFmtId="0" fontId="7" fillId="0" borderId="0" xfId="0" applyFont="1" applyBorder="1" applyAlignment="1">
      <alignment horizontal="center" vertical="center" wrapText="1"/>
    </xf>
    <xf numFmtId="0" fontId="7" fillId="5" borderId="0" xfId="0" applyFont="1" applyFill="1" applyBorder="1" applyAlignment="1">
      <alignment horizontal="center" vertical="center" wrapText="1"/>
    </xf>
    <xf numFmtId="0" fontId="6" fillId="5" borderId="0" xfId="0" applyFont="1" applyFill="1"/>
    <xf numFmtId="164" fontId="6" fillId="0" borderId="0" xfId="0" applyNumberFormat="1" applyFont="1"/>
    <xf numFmtId="164" fontId="4" fillId="5" borderId="4" xfId="0" applyNumberFormat="1" applyFont="1" applyFill="1" applyBorder="1" applyAlignment="1">
      <alignment horizontal="right" vertical="top"/>
    </xf>
    <xf numFmtId="164" fontId="4" fillId="5" borderId="4" xfId="0" applyNumberFormat="1" applyFont="1" applyFill="1" applyBorder="1" applyAlignment="1">
      <alignment horizontal="right" vertical="top" wrapText="1"/>
    </xf>
    <xf numFmtId="164" fontId="4" fillId="5" borderId="5" xfId="0" applyNumberFormat="1" applyFont="1" applyFill="1" applyBorder="1" applyAlignment="1">
      <alignment horizontal="right" vertical="top" wrapText="1"/>
    </xf>
    <xf numFmtId="164" fontId="4" fillId="5" borderId="1" xfId="0" applyNumberFormat="1" applyFont="1" applyFill="1" applyBorder="1" applyAlignment="1">
      <alignment horizontal="right" vertical="top"/>
    </xf>
    <xf numFmtId="0" fontId="4" fillId="0" borderId="0" xfId="0" applyFont="1" applyBorder="1" applyAlignment="1">
      <alignment horizontal="center" vertical="center" wrapText="1"/>
    </xf>
    <xf numFmtId="0" fontId="4" fillId="5" borderId="0" xfId="0" applyFont="1" applyFill="1" applyBorder="1" applyAlignment="1">
      <alignment horizontal="center" vertical="center" wrapText="1"/>
    </xf>
    <xf numFmtId="0" fontId="4" fillId="0" borderId="0" xfId="0" applyFont="1"/>
    <xf numFmtId="0" fontId="4" fillId="5" borderId="0" xfId="0" applyFont="1" applyFill="1"/>
    <xf numFmtId="164" fontId="4" fillId="5" borderId="1" xfId="0" applyNumberFormat="1" applyFont="1" applyFill="1" applyBorder="1" applyAlignment="1">
      <alignment vertical="top" wrapText="1"/>
    </xf>
    <xf numFmtId="0" fontId="4" fillId="5" borderId="1" xfId="0" applyFont="1" applyFill="1" applyBorder="1" applyAlignment="1">
      <alignment vertical="top" wrapText="1"/>
    </xf>
    <xf numFmtId="49" fontId="4" fillId="5" borderId="1" xfId="0" applyNumberFormat="1" applyFont="1" applyFill="1" applyBorder="1" applyAlignment="1">
      <alignment horizontal="left" vertical="center" wrapText="1"/>
    </xf>
    <xf numFmtId="0" fontId="4" fillId="5" borderId="1" xfId="0" applyFont="1" applyFill="1" applyBorder="1" applyAlignment="1">
      <alignment horizontal="left" vertical="top" wrapText="1"/>
    </xf>
    <xf numFmtId="0" fontId="3" fillId="5" borderId="1" xfId="0" applyFont="1" applyFill="1" applyBorder="1" applyAlignment="1">
      <alignment vertical="top" wrapText="1"/>
    </xf>
    <xf numFmtId="49" fontId="4" fillId="5" borderId="1" xfId="0" applyNumberFormat="1" applyFont="1" applyFill="1" applyBorder="1" applyAlignment="1" applyProtection="1">
      <alignment horizontal="left" vertical="center" wrapText="1"/>
    </xf>
    <xf numFmtId="0" fontId="5" fillId="0" borderId="0"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4" fillId="0" borderId="3"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V122"/>
  <sheetViews>
    <sheetView tabSelected="1" zoomScale="50" zoomScaleNormal="50" workbookViewId="0">
      <pane xSplit="1" ySplit="5" topLeftCell="B6" activePane="bottomRight" state="frozen"/>
      <selection pane="topRight" activeCell="B1" sqref="B1"/>
      <selection pane="bottomLeft" activeCell="A6" sqref="A6"/>
      <selection pane="bottomRight" activeCell="D27" sqref="D27"/>
    </sheetView>
  </sheetViews>
  <sheetFormatPr defaultColWidth="9.140625" defaultRowHeight="12.75" x14ac:dyDescent="0.2"/>
  <cols>
    <col min="1" max="1" width="100" style="17" customWidth="1"/>
    <col min="2" max="2" width="30" style="17" customWidth="1"/>
    <col min="3" max="3" width="30" style="31" customWidth="1"/>
    <col min="4" max="4" width="26.7109375" style="17" customWidth="1"/>
    <col min="5" max="5" width="26" style="32" customWidth="1"/>
    <col min="6" max="6" width="25.140625" style="17" customWidth="1"/>
    <col min="7" max="7" width="16.140625" style="17" bestFit="1" customWidth="1"/>
    <col min="8" max="16384" width="9.140625" style="17"/>
  </cols>
  <sheetData>
    <row r="1" spans="1:12" x14ac:dyDescent="0.2">
      <c r="A1" s="47" t="s">
        <v>122</v>
      </c>
      <c r="B1" s="47"/>
      <c r="C1" s="47"/>
      <c r="D1" s="47"/>
      <c r="E1" s="47"/>
      <c r="F1" s="47"/>
    </row>
    <row r="2" spans="1:12" x14ac:dyDescent="0.2">
      <c r="A2" s="47"/>
      <c r="B2" s="47"/>
      <c r="C2" s="47"/>
      <c r="D2" s="47"/>
      <c r="E2" s="47"/>
      <c r="F2" s="47"/>
    </row>
    <row r="3" spans="1:12" ht="20.25" customHeight="1" x14ac:dyDescent="0.2">
      <c r="A3" s="48"/>
      <c r="B3" s="48"/>
      <c r="C3" s="48"/>
      <c r="D3" s="48"/>
      <c r="E3" s="48"/>
      <c r="F3" s="48"/>
    </row>
    <row r="4" spans="1:12" ht="106.5" customHeight="1" x14ac:dyDescent="0.2">
      <c r="A4" s="2"/>
      <c r="B4" s="2" t="s">
        <v>113</v>
      </c>
      <c r="C4" s="14" t="s">
        <v>123</v>
      </c>
      <c r="D4" s="2" t="s">
        <v>124</v>
      </c>
      <c r="E4" s="3" t="s">
        <v>0</v>
      </c>
      <c r="F4" s="2" t="s">
        <v>36</v>
      </c>
    </row>
    <row r="5" spans="1:12" ht="25.5" x14ac:dyDescent="0.2">
      <c r="A5" s="2" t="s">
        <v>1</v>
      </c>
      <c r="B5" s="2"/>
      <c r="C5" s="14"/>
      <c r="D5" s="2" t="s">
        <v>44</v>
      </c>
      <c r="E5" s="3"/>
      <c r="F5" s="4"/>
      <c r="G5" s="18"/>
      <c r="H5" s="18"/>
      <c r="I5" s="18"/>
      <c r="J5" s="18"/>
      <c r="K5" s="18"/>
      <c r="L5" s="18"/>
    </row>
    <row r="6" spans="1:12" ht="25.5" x14ac:dyDescent="0.2">
      <c r="A6" s="19" t="s">
        <v>2</v>
      </c>
      <c r="B6" s="8">
        <f>B7+B8</f>
        <v>124508.9</v>
      </c>
      <c r="C6" s="8">
        <f>C7+C8</f>
        <v>124508.9</v>
      </c>
      <c r="D6" s="8">
        <f>D7+D8</f>
        <v>132956.6</v>
      </c>
      <c r="E6" s="6">
        <f>D6/C6*100</f>
        <v>106.78481618583091</v>
      </c>
      <c r="F6" s="5">
        <f>D6-C6</f>
        <v>8447.7000000000116</v>
      </c>
      <c r="G6" s="18"/>
      <c r="H6" s="18"/>
      <c r="I6" s="18"/>
      <c r="J6" s="18"/>
      <c r="K6" s="18"/>
      <c r="L6" s="18"/>
    </row>
    <row r="7" spans="1:12" ht="26.25" x14ac:dyDescent="0.2">
      <c r="A7" s="20" t="s">
        <v>3</v>
      </c>
      <c r="B7" s="7">
        <v>100260.3</v>
      </c>
      <c r="C7" s="7">
        <v>100260.3</v>
      </c>
      <c r="D7" s="7">
        <v>107596.4</v>
      </c>
      <c r="E7" s="6">
        <f t="shared" ref="E7:E50" si="0">D7/C7*100</f>
        <v>107.31705370919495</v>
      </c>
      <c r="F7" s="5">
        <f t="shared" ref="F7:F50" si="1">D7-C7</f>
        <v>7336.0999999999913</v>
      </c>
      <c r="G7" s="18"/>
      <c r="H7" s="18"/>
      <c r="I7" s="18"/>
      <c r="J7" s="18"/>
      <c r="K7" s="18"/>
      <c r="L7" s="18"/>
    </row>
    <row r="8" spans="1:12" ht="26.25" x14ac:dyDescent="0.2">
      <c r="A8" s="20" t="s">
        <v>39</v>
      </c>
      <c r="B8" s="7">
        <v>24248.6</v>
      </c>
      <c r="C8" s="7">
        <v>24248.6</v>
      </c>
      <c r="D8" s="7">
        <v>25360.2</v>
      </c>
      <c r="E8" s="6">
        <f t="shared" si="0"/>
        <v>104.58418217958976</v>
      </c>
      <c r="F8" s="5">
        <f t="shared" si="1"/>
        <v>1111.6000000000022</v>
      </c>
      <c r="G8" s="18"/>
      <c r="H8" s="18"/>
      <c r="I8" s="18"/>
      <c r="J8" s="18"/>
      <c r="K8" s="18"/>
      <c r="L8" s="18"/>
    </row>
    <row r="9" spans="1:12" ht="25.5" x14ac:dyDescent="0.2">
      <c r="A9" s="19" t="s">
        <v>4</v>
      </c>
      <c r="B9" s="8">
        <f>B10+B11+B12+B13</f>
        <v>59153.399999999994</v>
      </c>
      <c r="C9" s="8">
        <f>C10+C11+C12+C13</f>
        <v>59153.399999999994</v>
      </c>
      <c r="D9" s="8">
        <f>D10+D11+D12+D13</f>
        <v>55197.3</v>
      </c>
      <c r="E9" s="6">
        <f t="shared" si="0"/>
        <v>93.31213421375611</v>
      </c>
      <c r="F9" s="5">
        <f t="shared" si="1"/>
        <v>-3956.0999999999913</v>
      </c>
      <c r="G9" s="18"/>
      <c r="H9" s="18"/>
      <c r="I9" s="18"/>
      <c r="J9" s="18"/>
      <c r="K9" s="18"/>
      <c r="L9" s="18"/>
    </row>
    <row r="10" spans="1:12" ht="26.25" x14ac:dyDescent="0.2">
      <c r="A10" s="20" t="s">
        <v>40</v>
      </c>
      <c r="B10" s="7">
        <v>46765</v>
      </c>
      <c r="C10" s="7">
        <v>46765</v>
      </c>
      <c r="D10" s="7">
        <v>44669.5</v>
      </c>
      <c r="E10" s="6">
        <f t="shared" si="0"/>
        <v>95.519084785630284</v>
      </c>
      <c r="F10" s="5">
        <f t="shared" si="1"/>
        <v>-2095.5</v>
      </c>
      <c r="G10" s="18"/>
      <c r="H10" s="18"/>
      <c r="I10" s="18"/>
      <c r="J10" s="18"/>
      <c r="K10" s="18"/>
      <c r="L10" s="18"/>
    </row>
    <row r="11" spans="1:12" ht="52.5" x14ac:dyDescent="0.2">
      <c r="A11" s="20" t="s">
        <v>5</v>
      </c>
      <c r="B11" s="7">
        <v>130.69999999999999</v>
      </c>
      <c r="C11" s="7">
        <v>130.69999999999999</v>
      </c>
      <c r="D11" s="7">
        <v>134.9</v>
      </c>
      <c r="E11" s="6">
        <f t="shared" si="0"/>
        <v>103.21346595256313</v>
      </c>
      <c r="F11" s="5">
        <f t="shared" si="1"/>
        <v>4.2000000000000171</v>
      </c>
      <c r="G11" s="18"/>
      <c r="H11" s="18"/>
      <c r="I11" s="18"/>
      <c r="J11" s="18"/>
      <c r="K11" s="18"/>
      <c r="L11" s="18"/>
    </row>
    <row r="12" spans="1:12" ht="52.5" x14ac:dyDescent="0.2">
      <c r="A12" s="20" t="s">
        <v>37</v>
      </c>
      <c r="B12" s="7">
        <v>8503</v>
      </c>
      <c r="C12" s="7">
        <v>8503</v>
      </c>
      <c r="D12" s="7">
        <v>7483</v>
      </c>
      <c r="E12" s="6">
        <f t="shared" si="0"/>
        <v>88.004233799835347</v>
      </c>
      <c r="F12" s="5">
        <f t="shared" si="1"/>
        <v>-1020</v>
      </c>
      <c r="G12" s="18"/>
      <c r="H12" s="18"/>
      <c r="I12" s="18"/>
      <c r="J12" s="18"/>
      <c r="K12" s="18"/>
      <c r="L12" s="18"/>
    </row>
    <row r="13" spans="1:12" ht="26.25" x14ac:dyDescent="0.2">
      <c r="A13" s="20" t="s">
        <v>6</v>
      </c>
      <c r="B13" s="7">
        <v>3754.7</v>
      </c>
      <c r="C13" s="7">
        <v>3754.7</v>
      </c>
      <c r="D13" s="7">
        <v>2909.9</v>
      </c>
      <c r="E13" s="6">
        <f t="shared" si="0"/>
        <v>77.500199749647109</v>
      </c>
      <c r="F13" s="5">
        <f t="shared" si="1"/>
        <v>-844.79999999999973</v>
      </c>
      <c r="G13" s="18"/>
      <c r="H13" s="18"/>
      <c r="I13" s="18"/>
      <c r="J13" s="18"/>
      <c r="K13" s="18"/>
      <c r="L13" s="18"/>
    </row>
    <row r="14" spans="1:12" ht="25.5" x14ac:dyDescent="0.2">
      <c r="A14" s="19" t="s">
        <v>7</v>
      </c>
      <c r="B14" s="8"/>
      <c r="C14" s="8"/>
      <c r="D14" s="8"/>
      <c r="E14" s="6" t="e">
        <f t="shared" si="0"/>
        <v>#DIV/0!</v>
      </c>
      <c r="F14" s="5">
        <f t="shared" si="1"/>
        <v>0</v>
      </c>
      <c r="G14" s="18"/>
      <c r="H14" s="18"/>
      <c r="I14" s="18"/>
      <c r="J14" s="18"/>
      <c r="K14" s="18"/>
      <c r="L14" s="18"/>
    </row>
    <row r="15" spans="1:12" ht="26.25" x14ac:dyDescent="0.2">
      <c r="A15" s="20" t="s">
        <v>8</v>
      </c>
      <c r="B15" s="7"/>
      <c r="C15" s="7"/>
      <c r="D15" s="7"/>
      <c r="E15" s="6" t="e">
        <f t="shared" si="0"/>
        <v>#DIV/0!</v>
      </c>
      <c r="F15" s="5">
        <f t="shared" si="1"/>
        <v>0</v>
      </c>
      <c r="G15" s="18"/>
      <c r="H15" s="18"/>
      <c r="I15" s="18"/>
      <c r="J15" s="18"/>
      <c r="K15" s="18"/>
      <c r="L15" s="18"/>
    </row>
    <row r="16" spans="1:12" ht="26.25" x14ac:dyDescent="0.2">
      <c r="A16" s="20" t="s">
        <v>9</v>
      </c>
      <c r="B16" s="7"/>
      <c r="C16" s="7"/>
      <c r="D16" s="7"/>
      <c r="E16" s="6" t="e">
        <f t="shared" si="0"/>
        <v>#DIV/0!</v>
      </c>
      <c r="F16" s="5">
        <f t="shared" si="1"/>
        <v>0</v>
      </c>
      <c r="G16" s="18"/>
      <c r="H16" s="18"/>
      <c r="I16" s="18"/>
      <c r="J16" s="18"/>
      <c r="K16" s="18"/>
      <c r="L16" s="18"/>
    </row>
    <row r="17" spans="1:23" ht="25.5" x14ac:dyDescent="0.2">
      <c r="A17" s="19" t="s">
        <v>45</v>
      </c>
      <c r="B17" s="8">
        <v>20.3</v>
      </c>
      <c r="C17" s="8">
        <v>20.3</v>
      </c>
      <c r="D17" s="8">
        <v>23.3</v>
      </c>
      <c r="E17" s="6"/>
      <c r="F17" s="5"/>
      <c r="G17" s="18"/>
      <c r="H17" s="18"/>
      <c r="I17" s="18"/>
      <c r="J17" s="18"/>
      <c r="K17" s="18"/>
      <c r="L17" s="18"/>
    </row>
    <row r="18" spans="1:23" ht="25.5" x14ac:dyDescent="0.2">
      <c r="A18" s="19" t="s">
        <v>10</v>
      </c>
      <c r="B18" s="8">
        <v>13331.4</v>
      </c>
      <c r="C18" s="8">
        <v>13331.4</v>
      </c>
      <c r="D18" s="8">
        <v>13437.9</v>
      </c>
      <c r="E18" s="6">
        <f t="shared" si="0"/>
        <v>100.79886583554615</v>
      </c>
      <c r="F18" s="5">
        <f t="shared" si="1"/>
        <v>106.5</v>
      </c>
      <c r="G18" s="18"/>
      <c r="H18" s="18"/>
      <c r="I18" s="18"/>
      <c r="J18" s="18"/>
      <c r="K18" s="18"/>
      <c r="L18" s="18"/>
    </row>
    <row r="19" spans="1:23" ht="51" x14ac:dyDescent="0.2">
      <c r="A19" s="19" t="s">
        <v>11</v>
      </c>
      <c r="B19" s="7"/>
      <c r="C19" s="7"/>
      <c r="D19" s="7"/>
      <c r="E19" s="6" t="e">
        <f t="shared" si="0"/>
        <v>#DIV/0!</v>
      </c>
      <c r="F19" s="5">
        <f t="shared" si="1"/>
        <v>0</v>
      </c>
      <c r="G19" s="18"/>
      <c r="H19" s="18"/>
      <c r="I19" s="18"/>
      <c r="J19" s="18"/>
      <c r="K19" s="18"/>
      <c r="L19" s="18"/>
    </row>
    <row r="20" spans="1:23" ht="51" x14ac:dyDescent="0.2">
      <c r="A20" s="19" t="s">
        <v>12</v>
      </c>
      <c r="B20" s="8">
        <v>5587</v>
      </c>
      <c r="C20" s="8">
        <v>5587</v>
      </c>
      <c r="D20" s="8">
        <v>5983.2</v>
      </c>
      <c r="E20" s="6">
        <f t="shared" si="0"/>
        <v>107.0914623232504</v>
      </c>
      <c r="F20" s="5">
        <f t="shared" si="1"/>
        <v>396.19999999999982</v>
      </c>
      <c r="G20" s="18"/>
      <c r="H20" s="18"/>
      <c r="I20" s="18"/>
      <c r="J20" s="18"/>
      <c r="K20" s="18"/>
      <c r="L20" s="18"/>
    </row>
    <row r="21" spans="1:23" ht="33" customHeight="1" x14ac:dyDescent="0.2">
      <c r="A21" s="19" t="s">
        <v>13</v>
      </c>
      <c r="B21" s="8">
        <v>5600</v>
      </c>
      <c r="C21" s="8">
        <v>5600</v>
      </c>
      <c r="D21" s="8">
        <v>2476.8000000000002</v>
      </c>
      <c r="E21" s="6">
        <f t="shared" si="0"/>
        <v>44.228571428571435</v>
      </c>
      <c r="F21" s="5">
        <f t="shared" si="1"/>
        <v>-3123.2</v>
      </c>
      <c r="G21" s="18"/>
      <c r="H21" s="18"/>
      <c r="I21" s="18"/>
      <c r="J21" s="18"/>
      <c r="K21" s="18"/>
      <c r="L21" s="18"/>
    </row>
    <row r="22" spans="1:23" ht="51" x14ac:dyDescent="0.2">
      <c r="A22" s="19" t="s">
        <v>14</v>
      </c>
      <c r="B22" s="8"/>
      <c r="C22" s="8"/>
      <c r="D22" s="8">
        <v>97.7</v>
      </c>
      <c r="E22" s="6" t="e">
        <f t="shared" si="0"/>
        <v>#DIV/0!</v>
      </c>
      <c r="F22" s="5">
        <f t="shared" si="1"/>
        <v>97.7</v>
      </c>
      <c r="G22" s="18"/>
      <c r="H22" s="18"/>
      <c r="I22" s="18"/>
      <c r="J22" s="18"/>
      <c r="K22" s="18"/>
      <c r="L22" s="18"/>
    </row>
    <row r="23" spans="1:23" ht="52.5" x14ac:dyDescent="0.2">
      <c r="A23" s="20" t="s">
        <v>15</v>
      </c>
      <c r="B23" s="7"/>
      <c r="C23" s="7"/>
      <c r="D23" s="7"/>
      <c r="E23" s="6" t="e">
        <f t="shared" si="0"/>
        <v>#DIV/0!</v>
      </c>
      <c r="F23" s="5">
        <f t="shared" si="1"/>
        <v>0</v>
      </c>
      <c r="G23" s="18"/>
      <c r="H23" s="18"/>
      <c r="I23" s="18"/>
      <c r="J23" s="18"/>
      <c r="K23" s="18"/>
      <c r="L23" s="18"/>
    </row>
    <row r="24" spans="1:23" ht="25.5" x14ac:dyDescent="0.2">
      <c r="A24" s="19" t="s">
        <v>16</v>
      </c>
      <c r="B24" s="8">
        <v>1200</v>
      </c>
      <c r="C24" s="8">
        <v>1200</v>
      </c>
      <c r="D24" s="8">
        <v>964.6</v>
      </c>
      <c r="E24" s="6">
        <f t="shared" si="0"/>
        <v>80.38333333333334</v>
      </c>
      <c r="F24" s="5">
        <f t="shared" si="1"/>
        <v>-235.39999999999998</v>
      </c>
      <c r="G24" s="18"/>
      <c r="H24" s="18"/>
      <c r="I24" s="18"/>
      <c r="J24" s="18"/>
      <c r="K24" s="18"/>
      <c r="L24" s="18"/>
    </row>
    <row r="25" spans="1:23" ht="25.5" x14ac:dyDescent="0.2">
      <c r="A25" s="19" t="s">
        <v>17</v>
      </c>
      <c r="B25" s="8">
        <v>508</v>
      </c>
      <c r="C25" s="8">
        <v>508</v>
      </c>
      <c r="D25" s="8">
        <v>507.8</v>
      </c>
      <c r="E25" s="6">
        <f t="shared" si="0"/>
        <v>99.960629921259851</v>
      </c>
      <c r="F25" s="5">
        <f t="shared" si="1"/>
        <v>-0.19999999999998863</v>
      </c>
      <c r="G25" s="18"/>
      <c r="H25" s="18"/>
      <c r="I25" s="18"/>
      <c r="J25" s="18"/>
      <c r="K25" s="18"/>
      <c r="L25" s="18"/>
    </row>
    <row r="26" spans="1:23" ht="51" x14ac:dyDescent="0.2">
      <c r="A26" s="19" t="s">
        <v>18</v>
      </c>
      <c r="B26" s="8">
        <v>21646.5</v>
      </c>
      <c r="C26" s="8">
        <v>21646.5</v>
      </c>
      <c r="D26" s="8">
        <v>14603.8</v>
      </c>
      <c r="E26" s="6">
        <f t="shared" si="0"/>
        <v>67.464948144041756</v>
      </c>
      <c r="F26" s="5">
        <f t="shared" si="1"/>
        <v>-7042.7000000000007</v>
      </c>
      <c r="G26" s="18"/>
      <c r="H26" s="18"/>
      <c r="I26" s="18"/>
      <c r="J26" s="18"/>
      <c r="K26" s="18"/>
      <c r="L26" s="18"/>
    </row>
    <row r="27" spans="1:23" s="22" customFormat="1" ht="25.5" x14ac:dyDescent="0.2">
      <c r="A27" s="21" t="s">
        <v>19</v>
      </c>
      <c r="B27" s="6">
        <f>B6+B9+B18+B20+B21+B22+B24+B25+B26+B17</f>
        <v>231555.49999999997</v>
      </c>
      <c r="C27" s="16">
        <f>C6+C9+C18+C20+C21+C22+C24+C25+C26+C17</f>
        <v>231555.49999999997</v>
      </c>
      <c r="D27" s="12">
        <f>D6+D9+D17+D18+D20+D21+D22+D24+D25+D26</f>
        <v>226249</v>
      </c>
      <c r="E27" s="6">
        <f t="shared" si="0"/>
        <v>97.708324786066427</v>
      </c>
      <c r="F27" s="5">
        <f t="shared" si="1"/>
        <v>-5306.4999999999709</v>
      </c>
      <c r="G27" s="18"/>
      <c r="H27" s="18"/>
      <c r="I27" s="18"/>
      <c r="J27" s="18"/>
      <c r="K27" s="18"/>
      <c r="L27" s="18"/>
      <c r="M27" s="18"/>
      <c r="N27" s="18"/>
      <c r="O27" s="18"/>
      <c r="P27" s="18"/>
      <c r="Q27" s="18"/>
      <c r="R27" s="18"/>
      <c r="S27" s="18"/>
      <c r="T27" s="18"/>
      <c r="U27" s="18"/>
      <c r="V27" s="18"/>
      <c r="W27" s="18"/>
    </row>
    <row r="28" spans="1:23" ht="191.25" customHeight="1" x14ac:dyDescent="0.2">
      <c r="A28" s="42" t="s">
        <v>46</v>
      </c>
      <c r="B28" s="13">
        <v>1139.5999999999999</v>
      </c>
      <c r="C28" s="13">
        <v>1139.5999999999999</v>
      </c>
      <c r="D28" s="13">
        <f t="shared" ref="D28:D57" si="2">C28</f>
        <v>1139.5999999999999</v>
      </c>
      <c r="E28" s="6">
        <f t="shared" si="0"/>
        <v>100</v>
      </c>
      <c r="F28" s="6">
        <f t="shared" si="1"/>
        <v>0</v>
      </c>
      <c r="G28" s="18"/>
      <c r="H28" s="18"/>
      <c r="I28" s="18"/>
      <c r="J28" s="18"/>
      <c r="K28" s="18"/>
      <c r="L28" s="18"/>
      <c r="M28" s="18"/>
      <c r="N28" s="18"/>
      <c r="O28" s="18"/>
      <c r="P28" s="18"/>
      <c r="Q28" s="18"/>
      <c r="R28" s="18"/>
      <c r="S28" s="18"/>
      <c r="T28" s="18"/>
      <c r="U28" s="18"/>
      <c r="V28" s="18"/>
      <c r="W28" s="18"/>
    </row>
    <row r="29" spans="1:23" ht="139.5" customHeight="1" x14ac:dyDescent="0.2">
      <c r="A29" s="42" t="s">
        <v>47</v>
      </c>
      <c r="B29" s="13">
        <v>33.1</v>
      </c>
      <c r="C29" s="13">
        <v>33.1</v>
      </c>
      <c r="D29" s="13">
        <f t="shared" si="2"/>
        <v>33.1</v>
      </c>
      <c r="E29" s="6">
        <f t="shared" si="0"/>
        <v>100</v>
      </c>
      <c r="F29" s="6">
        <f t="shared" si="1"/>
        <v>0</v>
      </c>
      <c r="G29" s="18"/>
      <c r="H29" s="18"/>
      <c r="I29" s="18"/>
      <c r="J29" s="18"/>
      <c r="K29" s="18"/>
      <c r="L29" s="18"/>
      <c r="M29" s="18"/>
      <c r="N29" s="18"/>
      <c r="O29" s="18"/>
      <c r="P29" s="18"/>
      <c r="Q29" s="18"/>
      <c r="R29" s="18"/>
      <c r="S29" s="18"/>
      <c r="T29" s="18"/>
      <c r="U29" s="18"/>
      <c r="V29" s="18"/>
      <c r="W29" s="18"/>
    </row>
    <row r="30" spans="1:23" ht="90.75" customHeight="1" x14ac:dyDescent="0.2">
      <c r="A30" s="42" t="s">
        <v>48</v>
      </c>
      <c r="B30" s="13">
        <v>263621.90000000002</v>
      </c>
      <c r="C30" s="13">
        <v>263621.90000000002</v>
      </c>
      <c r="D30" s="13">
        <f t="shared" si="2"/>
        <v>263621.90000000002</v>
      </c>
      <c r="E30" s="6">
        <f t="shared" si="0"/>
        <v>100</v>
      </c>
      <c r="F30" s="6">
        <f t="shared" si="1"/>
        <v>0</v>
      </c>
      <c r="G30" s="18"/>
      <c r="H30" s="18"/>
      <c r="I30" s="18"/>
      <c r="J30" s="18"/>
      <c r="K30" s="18"/>
      <c r="L30" s="18"/>
      <c r="M30" s="18"/>
      <c r="N30" s="18"/>
      <c r="O30" s="18"/>
      <c r="P30" s="18"/>
      <c r="Q30" s="18"/>
      <c r="R30" s="18"/>
      <c r="S30" s="18"/>
      <c r="T30" s="18"/>
      <c r="U30" s="18"/>
      <c r="V30" s="18"/>
      <c r="W30" s="18"/>
    </row>
    <row r="31" spans="1:23" ht="30.75" customHeight="1" x14ac:dyDescent="0.2">
      <c r="A31" s="42" t="s">
        <v>49</v>
      </c>
      <c r="B31" s="13">
        <v>103.2</v>
      </c>
      <c r="C31" s="13">
        <v>103.2</v>
      </c>
      <c r="D31" s="13">
        <f t="shared" si="2"/>
        <v>103.2</v>
      </c>
      <c r="E31" s="6">
        <f t="shared" si="0"/>
        <v>100</v>
      </c>
      <c r="F31" s="6">
        <f t="shared" si="1"/>
        <v>0</v>
      </c>
      <c r="G31" s="18"/>
      <c r="H31" s="18"/>
      <c r="I31" s="18"/>
      <c r="J31" s="18"/>
      <c r="K31" s="18"/>
      <c r="L31" s="18"/>
      <c r="M31" s="18"/>
      <c r="N31" s="18"/>
      <c r="O31" s="18"/>
      <c r="P31" s="18"/>
      <c r="Q31" s="18"/>
      <c r="R31" s="18"/>
      <c r="S31" s="18"/>
      <c r="T31" s="18"/>
      <c r="U31" s="18"/>
      <c r="V31" s="18"/>
      <c r="W31" s="18"/>
    </row>
    <row r="32" spans="1:23" ht="52.5" x14ac:dyDescent="0.2">
      <c r="A32" s="42" t="s">
        <v>50</v>
      </c>
      <c r="B32" s="41">
        <v>29631.8</v>
      </c>
      <c r="C32" s="41">
        <v>29631.8</v>
      </c>
      <c r="D32" s="13">
        <f t="shared" si="2"/>
        <v>29631.8</v>
      </c>
      <c r="E32" s="6">
        <f t="shared" si="0"/>
        <v>100</v>
      </c>
      <c r="F32" s="6">
        <f t="shared" si="1"/>
        <v>0</v>
      </c>
      <c r="G32" s="23"/>
      <c r="H32" s="23"/>
      <c r="I32" s="23"/>
      <c r="J32" s="23"/>
      <c r="K32" s="23"/>
      <c r="L32" s="23"/>
      <c r="M32" s="23"/>
      <c r="N32" s="23"/>
      <c r="O32" s="23"/>
      <c r="P32" s="18"/>
      <c r="Q32" s="18"/>
      <c r="R32" s="18"/>
      <c r="S32" s="18"/>
      <c r="T32" s="18"/>
      <c r="U32" s="18"/>
      <c r="V32" s="18"/>
      <c r="W32" s="18"/>
    </row>
    <row r="33" spans="1:23" ht="112.5" customHeight="1" x14ac:dyDescent="0.2">
      <c r="A33" s="42" t="s">
        <v>51</v>
      </c>
      <c r="B33" s="13">
        <v>11470.6</v>
      </c>
      <c r="C33" s="13">
        <v>9762.7999999999993</v>
      </c>
      <c r="D33" s="13">
        <f t="shared" si="2"/>
        <v>9762.7999999999993</v>
      </c>
      <c r="E33" s="6">
        <f t="shared" si="0"/>
        <v>100</v>
      </c>
      <c r="F33" s="6">
        <f t="shared" si="1"/>
        <v>0</v>
      </c>
      <c r="G33" s="1"/>
      <c r="H33" s="23"/>
      <c r="I33" s="23"/>
      <c r="J33" s="23"/>
      <c r="K33" s="23"/>
      <c r="L33" s="23"/>
      <c r="M33" s="23"/>
      <c r="N33" s="23"/>
      <c r="O33" s="23"/>
      <c r="P33" s="18"/>
      <c r="Q33" s="18"/>
      <c r="R33" s="18"/>
      <c r="S33" s="18"/>
      <c r="T33" s="18"/>
      <c r="U33" s="18"/>
      <c r="V33" s="18"/>
      <c r="W33" s="18"/>
    </row>
    <row r="34" spans="1:23" ht="78.75" x14ac:dyDescent="0.2">
      <c r="A34" s="42" t="s">
        <v>52</v>
      </c>
      <c r="B34" s="13">
        <v>17.5</v>
      </c>
      <c r="C34" s="13">
        <v>17.5</v>
      </c>
      <c r="D34" s="13">
        <f t="shared" si="2"/>
        <v>17.5</v>
      </c>
      <c r="E34" s="6">
        <f t="shared" si="0"/>
        <v>100</v>
      </c>
      <c r="F34" s="6">
        <f t="shared" si="1"/>
        <v>0</v>
      </c>
      <c r="G34" s="18"/>
      <c r="H34" s="18"/>
      <c r="I34" s="18"/>
      <c r="J34" s="18"/>
      <c r="K34" s="18"/>
      <c r="L34" s="18"/>
      <c r="M34" s="18"/>
      <c r="N34" s="18"/>
      <c r="O34" s="18"/>
      <c r="P34" s="18"/>
      <c r="Q34" s="18"/>
      <c r="R34" s="18"/>
      <c r="S34" s="18"/>
      <c r="T34" s="18"/>
      <c r="U34" s="18"/>
      <c r="V34" s="18"/>
      <c r="W34" s="18"/>
    </row>
    <row r="35" spans="1:23" ht="80.25" customHeight="1" x14ac:dyDescent="0.2">
      <c r="A35" s="42" t="s">
        <v>53</v>
      </c>
      <c r="B35" s="13">
        <v>2059.3000000000002</v>
      </c>
      <c r="C35" s="13">
        <v>2059.3000000000002</v>
      </c>
      <c r="D35" s="13">
        <f t="shared" si="2"/>
        <v>2059.3000000000002</v>
      </c>
      <c r="E35" s="6">
        <f t="shared" si="0"/>
        <v>100</v>
      </c>
      <c r="F35" s="6">
        <f t="shared" si="1"/>
        <v>0</v>
      </c>
      <c r="G35" s="18"/>
      <c r="H35" s="18"/>
      <c r="I35" s="18"/>
      <c r="J35" s="18"/>
      <c r="K35" s="18"/>
      <c r="L35" s="18"/>
      <c r="M35" s="18"/>
      <c r="N35" s="18"/>
      <c r="O35" s="18"/>
      <c r="P35" s="18"/>
      <c r="Q35" s="18"/>
      <c r="R35" s="18"/>
      <c r="S35" s="18"/>
      <c r="T35" s="18"/>
      <c r="U35" s="18"/>
      <c r="V35" s="18"/>
      <c r="W35" s="18"/>
    </row>
    <row r="36" spans="1:23" ht="78.75" x14ac:dyDescent="0.2">
      <c r="A36" s="42" t="s">
        <v>54</v>
      </c>
      <c r="B36" s="13">
        <v>17.5</v>
      </c>
      <c r="C36" s="13">
        <v>17.5</v>
      </c>
      <c r="D36" s="13">
        <f t="shared" si="2"/>
        <v>17.5</v>
      </c>
      <c r="E36" s="6">
        <f t="shared" si="0"/>
        <v>100</v>
      </c>
      <c r="F36" s="6">
        <f t="shared" si="1"/>
        <v>0</v>
      </c>
      <c r="G36" s="18"/>
      <c r="H36" s="18"/>
      <c r="I36" s="18"/>
      <c r="J36" s="18"/>
      <c r="K36" s="18"/>
      <c r="L36" s="18"/>
      <c r="M36" s="18"/>
      <c r="N36" s="18"/>
      <c r="O36" s="18"/>
      <c r="P36" s="18"/>
      <c r="Q36" s="18"/>
      <c r="R36" s="18"/>
      <c r="S36" s="18"/>
      <c r="T36" s="18"/>
      <c r="U36" s="18"/>
      <c r="V36" s="18"/>
      <c r="W36" s="18"/>
    </row>
    <row r="37" spans="1:23" ht="60.75" customHeight="1" x14ac:dyDescent="0.2">
      <c r="A37" s="42" t="s">
        <v>55</v>
      </c>
      <c r="B37" s="13">
        <v>107.4</v>
      </c>
      <c r="C37" s="13">
        <v>107.4</v>
      </c>
      <c r="D37" s="13">
        <f t="shared" si="2"/>
        <v>107.4</v>
      </c>
      <c r="E37" s="6">
        <f t="shared" si="0"/>
        <v>100</v>
      </c>
      <c r="F37" s="6">
        <f t="shared" si="1"/>
        <v>0</v>
      </c>
      <c r="G37" s="18"/>
      <c r="H37" s="18"/>
      <c r="I37" s="18"/>
      <c r="J37" s="18"/>
      <c r="K37" s="18"/>
      <c r="L37" s="18"/>
      <c r="M37" s="18"/>
      <c r="N37" s="18"/>
      <c r="O37" s="18"/>
      <c r="P37" s="18"/>
      <c r="Q37" s="18"/>
      <c r="R37" s="18"/>
      <c r="S37" s="18"/>
      <c r="T37" s="18"/>
      <c r="U37" s="18"/>
      <c r="V37" s="18"/>
      <c r="W37" s="18"/>
    </row>
    <row r="38" spans="1:23" ht="54" customHeight="1" x14ac:dyDescent="0.2">
      <c r="A38" s="42" t="s">
        <v>56</v>
      </c>
      <c r="B38" s="13">
        <v>7017.5</v>
      </c>
      <c r="C38" s="13">
        <v>302.39999999999998</v>
      </c>
      <c r="D38" s="13">
        <f t="shared" si="2"/>
        <v>302.39999999999998</v>
      </c>
      <c r="E38" s="6">
        <f t="shared" si="0"/>
        <v>100</v>
      </c>
      <c r="F38" s="6">
        <f t="shared" si="1"/>
        <v>0</v>
      </c>
      <c r="G38" s="18"/>
      <c r="H38" s="18"/>
      <c r="I38" s="18"/>
      <c r="J38" s="18"/>
      <c r="K38" s="18"/>
      <c r="L38" s="18"/>
      <c r="M38" s="18"/>
      <c r="N38" s="18"/>
      <c r="O38" s="18"/>
      <c r="P38" s="18"/>
      <c r="Q38" s="18"/>
      <c r="R38" s="18"/>
      <c r="S38" s="18"/>
      <c r="T38" s="18"/>
      <c r="U38" s="18"/>
      <c r="V38" s="18"/>
      <c r="W38" s="18"/>
    </row>
    <row r="39" spans="1:23" ht="110.25" customHeight="1" x14ac:dyDescent="0.2">
      <c r="A39" s="42" t="s">
        <v>57</v>
      </c>
      <c r="B39" s="13">
        <v>23.5</v>
      </c>
      <c r="C39" s="13">
        <v>23.5</v>
      </c>
      <c r="D39" s="13">
        <f t="shared" si="2"/>
        <v>23.5</v>
      </c>
      <c r="E39" s="6">
        <f t="shared" si="0"/>
        <v>100</v>
      </c>
      <c r="F39" s="6">
        <f t="shared" si="1"/>
        <v>0</v>
      </c>
      <c r="G39" s="18"/>
      <c r="H39" s="18"/>
      <c r="I39" s="18"/>
      <c r="J39" s="18"/>
      <c r="K39" s="18"/>
      <c r="L39" s="18"/>
      <c r="M39" s="18"/>
      <c r="N39" s="18"/>
      <c r="O39" s="18"/>
      <c r="P39" s="18"/>
      <c r="Q39" s="18"/>
      <c r="R39" s="18"/>
      <c r="S39" s="18"/>
      <c r="T39" s="18"/>
      <c r="U39" s="18"/>
      <c r="V39" s="18"/>
      <c r="W39" s="18"/>
    </row>
    <row r="40" spans="1:23" ht="78.75" x14ac:dyDescent="0.2">
      <c r="A40" s="42" t="s">
        <v>58</v>
      </c>
      <c r="B40" s="13">
        <v>1569.6</v>
      </c>
      <c r="C40" s="13">
        <v>1569.6</v>
      </c>
      <c r="D40" s="13">
        <f t="shared" si="2"/>
        <v>1569.6</v>
      </c>
      <c r="E40" s="6">
        <f t="shared" si="0"/>
        <v>100</v>
      </c>
      <c r="F40" s="6">
        <f t="shared" si="1"/>
        <v>0</v>
      </c>
      <c r="G40" s="18"/>
      <c r="H40" s="18"/>
      <c r="I40" s="18"/>
      <c r="J40" s="18"/>
      <c r="K40" s="18"/>
      <c r="L40" s="18"/>
      <c r="M40" s="18"/>
      <c r="N40" s="18"/>
      <c r="O40" s="18"/>
      <c r="P40" s="18"/>
      <c r="Q40" s="18"/>
      <c r="R40" s="18"/>
      <c r="S40" s="18"/>
      <c r="T40" s="18"/>
      <c r="U40" s="18"/>
      <c r="V40" s="18"/>
      <c r="W40" s="18"/>
    </row>
    <row r="41" spans="1:23" ht="131.25" x14ac:dyDescent="0.2">
      <c r="A41" s="43" t="s">
        <v>59</v>
      </c>
      <c r="B41" s="33">
        <v>1483.5</v>
      </c>
      <c r="C41" s="33">
        <v>1483.5</v>
      </c>
      <c r="D41" s="13">
        <f t="shared" si="2"/>
        <v>1483.5</v>
      </c>
      <c r="E41" s="6">
        <f>D41/C41*100</f>
        <v>100</v>
      </c>
      <c r="F41" s="6">
        <f>D41-C41</f>
        <v>0</v>
      </c>
      <c r="G41" s="18"/>
      <c r="H41" s="18"/>
      <c r="I41" s="18"/>
      <c r="J41" s="18"/>
      <c r="K41" s="18"/>
      <c r="L41" s="18"/>
      <c r="M41" s="18"/>
      <c r="N41" s="18"/>
      <c r="O41" s="18"/>
      <c r="P41" s="18"/>
      <c r="Q41" s="18"/>
      <c r="R41" s="18"/>
      <c r="S41" s="18"/>
      <c r="T41" s="18"/>
      <c r="U41" s="18"/>
      <c r="V41" s="18"/>
      <c r="W41" s="18"/>
    </row>
    <row r="42" spans="1:23" ht="66" customHeight="1" x14ac:dyDescent="0.2">
      <c r="A42" s="43" t="s">
        <v>60</v>
      </c>
      <c r="B42" s="34">
        <v>0</v>
      </c>
      <c r="C42" s="34">
        <v>0</v>
      </c>
      <c r="D42" s="13">
        <f t="shared" si="2"/>
        <v>0</v>
      </c>
      <c r="E42" s="6" t="e">
        <f>D42/C42*100</f>
        <v>#DIV/0!</v>
      </c>
      <c r="F42" s="6">
        <f>D42-C42</f>
        <v>0</v>
      </c>
      <c r="G42" s="18"/>
      <c r="H42" s="18"/>
      <c r="I42" s="18"/>
      <c r="J42" s="18"/>
      <c r="K42" s="18"/>
      <c r="L42" s="18"/>
      <c r="M42" s="18"/>
      <c r="N42" s="18"/>
      <c r="O42" s="18"/>
      <c r="P42" s="18"/>
      <c r="Q42" s="18"/>
      <c r="R42" s="18"/>
      <c r="S42" s="18"/>
      <c r="T42" s="18"/>
      <c r="U42" s="18"/>
      <c r="V42" s="18"/>
      <c r="W42" s="18"/>
    </row>
    <row r="43" spans="1:23" ht="52.5" x14ac:dyDescent="0.2">
      <c r="A43" s="43" t="s">
        <v>61</v>
      </c>
      <c r="B43" s="33">
        <v>0</v>
      </c>
      <c r="C43" s="33">
        <v>0</v>
      </c>
      <c r="D43" s="13">
        <f t="shared" ref="D43" si="3">C43</f>
        <v>0</v>
      </c>
      <c r="E43" s="6" t="e">
        <f>D43/C43*100</f>
        <v>#DIV/0!</v>
      </c>
      <c r="F43" s="6">
        <f>D43-C43</f>
        <v>0</v>
      </c>
      <c r="G43" s="18"/>
      <c r="H43" s="18"/>
      <c r="I43" s="18"/>
      <c r="J43" s="18"/>
      <c r="K43" s="18"/>
      <c r="L43" s="18"/>
      <c r="M43" s="18"/>
      <c r="N43" s="18"/>
      <c r="O43" s="18"/>
      <c r="P43" s="18"/>
      <c r="Q43" s="18"/>
      <c r="R43" s="18"/>
      <c r="S43" s="18"/>
      <c r="T43" s="18"/>
      <c r="U43" s="18"/>
      <c r="V43" s="18"/>
      <c r="W43" s="18"/>
    </row>
    <row r="44" spans="1:23" ht="210" x14ac:dyDescent="0.2">
      <c r="A44" s="43" t="s">
        <v>121</v>
      </c>
      <c r="B44" s="33">
        <v>3423.9</v>
      </c>
      <c r="C44" s="33">
        <v>3423.9</v>
      </c>
      <c r="D44" s="13">
        <f t="shared" si="2"/>
        <v>3423.9</v>
      </c>
      <c r="E44" s="6">
        <f>D44/C44*100</f>
        <v>100</v>
      </c>
      <c r="F44" s="6">
        <f>D44-C44</f>
        <v>0</v>
      </c>
      <c r="G44" s="18"/>
      <c r="H44" s="18"/>
      <c r="I44" s="18"/>
      <c r="J44" s="18"/>
      <c r="K44" s="18"/>
      <c r="L44" s="18"/>
      <c r="M44" s="18"/>
      <c r="N44" s="18"/>
      <c r="O44" s="18"/>
      <c r="P44" s="18"/>
      <c r="Q44" s="18"/>
      <c r="R44" s="18"/>
      <c r="S44" s="18"/>
      <c r="T44" s="18"/>
      <c r="U44" s="18"/>
      <c r="V44" s="18"/>
      <c r="W44" s="18"/>
    </row>
    <row r="45" spans="1:23" ht="193.5" customHeight="1" x14ac:dyDescent="0.2">
      <c r="A45" s="42" t="s">
        <v>62</v>
      </c>
      <c r="B45" s="13">
        <v>4111</v>
      </c>
      <c r="C45" s="13">
        <v>4111</v>
      </c>
      <c r="D45" s="13">
        <f t="shared" si="2"/>
        <v>4111</v>
      </c>
      <c r="E45" s="6">
        <f t="shared" si="0"/>
        <v>100</v>
      </c>
      <c r="F45" s="6">
        <f t="shared" si="1"/>
        <v>0</v>
      </c>
      <c r="G45" s="18"/>
      <c r="H45" s="18"/>
      <c r="I45" s="18"/>
      <c r="J45" s="18"/>
      <c r="K45" s="18"/>
      <c r="L45" s="18"/>
      <c r="M45" s="18"/>
      <c r="N45" s="18"/>
      <c r="O45" s="18"/>
      <c r="P45" s="18"/>
      <c r="Q45" s="18"/>
      <c r="R45" s="18"/>
      <c r="S45" s="18"/>
      <c r="T45" s="18"/>
      <c r="U45" s="18"/>
      <c r="V45" s="18"/>
      <c r="W45" s="18"/>
    </row>
    <row r="46" spans="1:23" ht="250.5" customHeight="1" x14ac:dyDescent="0.2">
      <c r="A46" s="42" t="s">
        <v>63</v>
      </c>
      <c r="B46" s="13">
        <v>0</v>
      </c>
      <c r="C46" s="13">
        <v>0</v>
      </c>
      <c r="D46" s="13">
        <f t="shared" si="2"/>
        <v>0</v>
      </c>
      <c r="E46" s="6" t="e">
        <f t="shared" si="0"/>
        <v>#DIV/0!</v>
      </c>
      <c r="F46" s="6">
        <f t="shared" si="1"/>
        <v>0</v>
      </c>
      <c r="G46" s="18"/>
      <c r="H46" s="18"/>
      <c r="I46" s="18"/>
      <c r="J46" s="18"/>
      <c r="K46" s="18"/>
      <c r="L46" s="18"/>
      <c r="M46" s="18"/>
      <c r="N46" s="18"/>
      <c r="O46" s="18"/>
      <c r="P46" s="18"/>
      <c r="Q46" s="18"/>
      <c r="R46" s="18"/>
      <c r="S46" s="18"/>
      <c r="T46" s="18"/>
      <c r="U46" s="18"/>
      <c r="V46" s="18"/>
      <c r="W46" s="18"/>
    </row>
    <row r="47" spans="1:23" ht="79.5" customHeight="1" x14ac:dyDescent="0.2">
      <c r="A47" s="42" t="s">
        <v>64</v>
      </c>
      <c r="B47" s="13">
        <v>9952.2000000000007</v>
      </c>
      <c r="C47" s="13">
        <v>9952.2000000000007</v>
      </c>
      <c r="D47" s="13">
        <f t="shared" si="2"/>
        <v>9952.2000000000007</v>
      </c>
      <c r="E47" s="6">
        <f t="shared" si="0"/>
        <v>100</v>
      </c>
      <c r="F47" s="6">
        <f t="shared" si="1"/>
        <v>0</v>
      </c>
      <c r="G47" s="18"/>
      <c r="H47" s="18"/>
      <c r="I47" s="18"/>
      <c r="J47" s="18"/>
      <c r="K47" s="18"/>
      <c r="L47" s="18"/>
      <c r="M47" s="18"/>
      <c r="N47" s="18"/>
      <c r="O47" s="18"/>
      <c r="P47" s="18"/>
      <c r="Q47" s="18"/>
      <c r="R47" s="18"/>
      <c r="S47" s="18"/>
      <c r="T47" s="18"/>
      <c r="U47" s="18"/>
      <c r="V47" s="18"/>
      <c r="W47" s="18"/>
    </row>
    <row r="48" spans="1:23" ht="83.25" customHeight="1" x14ac:dyDescent="0.2">
      <c r="A48" s="42" t="s">
        <v>65</v>
      </c>
      <c r="B48" s="33">
        <v>0</v>
      </c>
      <c r="C48" s="33">
        <v>0</v>
      </c>
      <c r="D48" s="13">
        <f t="shared" si="2"/>
        <v>0</v>
      </c>
      <c r="E48" s="6" t="e">
        <f>D48/C48*100</f>
        <v>#DIV/0!</v>
      </c>
      <c r="F48" s="6">
        <f>D48-C48</f>
        <v>0</v>
      </c>
      <c r="G48" s="18"/>
      <c r="H48" s="18"/>
      <c r="I48" s="18"/>
      <c r="J48" s="18"/>
      <c r="K48" s="18"/>
      <c r="L48" s="18"/>
      <c r="M48" s="18"/>
      <c r="N48" s="18"/>
      <c r="O48" s="18"/>
      <c r="P48" s="18"/>
      <c r="Q48" s="18"/>
      <c r="R48" s="18"/>
      <c r="S48" s="18"/>
      <c r="T48" s="18"/>
      <c r="U48" s="18"/>
      <c r="V48" s="18"/>
      <c r="W48" s="18"/>
    </row>
    <row r="49" spans="1:23" ht="113.25" customHeight="1" x14ac:dyDescent="0.2">
      <c r="A49" s="42" t="s">
        <v>66</v>
      </c>
      <c r="B49" s="13">
        <v>170.9</v>
      </c>
      <c r="C49" s="13">
        <v>170.9</v>
      </c>
      <c r="D49" s="13">
        <f t="shared" si="2"/>
        <v>170.9</v>
      </c>
      <c r="E49" s="6">
        <f t="shared" si="0"/>
        <v>100</v>
      </c>
      <c r="F49" s="6">
        <f t="shared" si="1"/>
        <v>0</v>
      </c>
      <c r="G49" s="18"/>
      <c r="H49" s="18"/>
      <c r="I49" s="18"/>
      <c r="J49" s="18"/>
      <c r="K49" s="18"/>
      <c r="L49" s="18"/>
      <c r="M49" s="18"/>
      <c r="N49" s="18"/>
      <c r="O49" s="18"/>
      <c r="P49" s="18"/>
      <c r="Q49" s="18"/>
      <c r="R49" s="18"/>
      <c r="S49" s="18"/>
      <c r="T49" s="18"/>
      <c r="U49" s="18"/>
      <c r="V49" s="18"/>
      <c r="W49" s="18"/>
    </row>
    <row r="50" spans="1:23" ht="78.75" x14ac:dyDescent="0.2">
      <c r="A50" s="42" t="s">
        <v>67</v>
      </c>
      <c r="B50" s="13">
        <v>0</v>
      </c>
      <c r="C50" s="13">
        <v>0</v>
      </c>
      <c r="D50" s="13">
        <f t="shared" si="2"/>
        <v>0</v>
      </c>
      <c r="E50" s="6" t="e">
        <f t="shared" si="0"/>
        <v>#DIV/0!</v>
      </c>
      <c r="F50" s="6">
        <f t="shared" si="1"/>
        <v>0</v>
      </c>
      <c r="G50" s="18"/>
      <c r="H50" s="18"/>
      <c r="I50" s="18"/>
      <c r="J50" s="18"/>
      <c r="K50" s="18"/>
      <c r="L50" s="18"/>
      <c r="M50" s="18"/>
      <c r="N50" s="18"/>
      <c r="O50" s="18"/>
      <c r="P50" s="18"/>
      <c r="Q50" s="18"/>
      <c r="R50" s="18"/>
      <c r="S50" s="18"/>
      <c r="T50" s="18"/>
      <c r="U50" s="18"/>
      <c r="V50" s="18"/>
      <c r="W50" s="18"/>
    </row>
    <row r="51" spans="1:23" ht="110.25" customHeight="1" x14ac:dyDescent="0.2">
      <c r="A51" s="42" t="s">
        <v>68</v>
      </c>
      <c r="B51" s="13">
        <v>511.5</v>
      </c>
      <c r="C51" s="13">
        <v>511.5</v>
      </c>
      <c r="D51" s="13">
        <f t="shared" si="2"/>
        <v>511.5</v>
      </c>
      <c r="E51" s="6">
        <f t="shared" ref="E51:E89" si="4">D51/C51*100</f>
        <v>100</v>
      </c>
      <c r="F51" s="6">
        <f t="shared" ref="F51:F89" si="5">D51-C51</f>
        <v>0</v>
      </c>
      <c r="G51" s="18"/>
      <c r="H51" s="18"/>
      <c r="I51" s="18"/>
      <c r="J51" s="18"/>
      <c r="K51" s="18"/>
      <c r="L51" s="18"/>
      <c r="M51" s="18"/>
      <c r="N51" s="18"/>
      <c r="O51" s="18"/>
      <c r="P51" s="18"/>
      <c r="Q51" s="18"/>
      <c r="R51" s="18"/>
      <c r="S51" s="18"/>
      <c r="T51" s="18"/>
      <c r="U51" s="18"/>
      <c r="V51" s="18"/>
      <c r="W51" s="18"/>
    </row>
    <row r="52" spans="1:23" ht="108.75" customHeight="1" x14ac:dyDescent="0.2">
      <c r="A52" s="42" t="s">
        <v>69</v>
      </c>
      <c r="B52" s="13">
        <v>9</v>
      </c>
      <c r="C52" s="13">
        <v>0</v>
      </c>
      <c r="D52" s="13">
        <f t="shared" si="2"/>
        <v>0</v>
      </c>
      <c r="E52" s="6" t="e">
        <f t="shared" si="4"/>
        <v>#DIV/0!</v>
      </c>
      <c r="F52" s="6">
        <f t="shared" si="5"/>
        <v>0</v>
      </c>
      <c r="G52" s="18"/>
      <c r="H52" s="18"/>
      <c r="I52" s="18"/>
      <c r="J52" s="18"/>
      <c r="K52" s="18"/>
      <c r="L52" s="18"/>
      <c r="M52" s="18"/>
      <c r="N52" s="18"/>
      <c r="O52" s="18"/>
      <c r="P52" s="18"/>
      <c r="Q52" s="18"/>
      <c r="R52" s="18"/>
      <c r="S52" s="18"/>
      <c r="T52" s="18"/>
      <c r="U52" s="18"/>
      <c r="V52" s="18"/>
      <c r="W52" s="18"/>
    </row>
    <row r="53" spans="1:23" ht="166.5" customHeight="1" x14ac:dyDescent="0.2">
      <c r="A53" s="42" t="s">
        <v>70</v>
      </c>
      <c r="B53" s="13">
        <v>178.7</v>
      </c>
      <c r="C53" s="13">
        <v>178.6</v>
      </c>
      <c r="D53" s="13">
        <f t="shared" si="2"/>
        <v>178.6</v>
      </c>
      <c r="E53" s="6">
        <f t="shared" si="4"/>
        <v>100</v>
      </c>
      <c r="F53" s="6">
        <f t="shared" si="5"/>
        <v>0</v>
      </c>
      <c r="G53" s="18"/>
      <c r="H53" s="18"/>
      <c r="I53" s="18"/>
      <c r="J53" s="18"/>
      <c r="K53" s="18"/>
      <c r="L53" s="18"/>
      <c r="M53" s="18"/>
      <c r="N53" s="18"/>
      <c r="O53" s="18"/>
      <c r="P53" s="18"/>
      <c r="Q53" s="18"/>
      <c r="R53" s="18"/>
      <c r="S53" s="18"/>
      <c r="T53" s="18"/>
      <c r="U53" s="18"/>
      <c r="V53" s="18"/>
      <c r="W53" s="18"/>
    </row>
    <row r="54" spans="1:23" ht="78.75" x14ac:dyDescent="0.2">
      <c r="A54" s="44" t="s">
        <v>71</v>
      </c>
      <c r="B54" s="13">
        <v>4408.1000000000004</v>
      </c>
      <c r="C54" s="13">
        <v>4408.1000000000004</v>
      </c>
      <c r="D54" s="13">
        <f t="shared" si="2"/>
        <v>4408.1000000000004</v>
      </c>
      <c r="E54" s="6">
        <f t="shared" si="4"/>
        <v>100</v>
      </c>
      <c r="F54" s="6">
        <f t="shared" si="5"/>
        <v>0</v>
      </c>
      <c r="G54" s="18"/>
      <c r="H54" s="18"/>
      <c r="I54" s="18"/>
      <c r="J54" s="18"/>
      <c r="K54" s="18"/>
      <c r="L54" s="18"/>
      <c r="M54" s="18"/>
      <c r="N54" s="18"/>
      <c r="O54" s="18"/>
      <c r="P54" s="18"/>
      <c r="Q54" s="18"/>
      <c r="R54" s="18"/>
      <c r="S54" s="18"/>
      <c r="T54" s="18"/>
      <c r="U54" s="18"/>
      <c r="V54" s="18"/>
      <c r="W54" s="18"/>
    </row>
    <row r="55" spans="1:23" ht="110.25" customHeight="1" x14ac:dyDescent="0.2">
      <c r="A55" s="42" t="s">
        <v>72</v>
      </c>
      <c r="B55" s="13">
        <v>0</v>
      </c>
      <c r="C55" s="13">
        <v>0</v>
      </c>
      <c r="D55" s="13">
        <f t="shared" si="2"/>
        <v>0</v>
      </c>
      <c r="E55" s="6" t="e">
        <f t="shared" si="4"/>
        <v>#DIV/0!</v>
      </c>
      <c r="F55" s="6">
        <f t="shared" si="5"/>
        <v>0</v>
      </c>
      <c r="G55" s="18"/>
      <c r="H55" s="18"/>
      <c r="I55" s="18"/>
      <c r="J55" s="18"/>
      <c r="K55" s="18"/>
      <c r="L55" s="18"/>
      <c r="M55" s="18"/>
      <c r="N55" s="18"/>
      <c r="O55" s="18"/>
      <c r="P55" s="18"/>
      <c r="Q55" s="18"/>
      <c r="R55" s="18"/>
      <c r="S55" s="18"/>
      <c r="T55" s="18"/>
      <c r="U55" s="18"/>
      <c r="V55" s="18"/>
      <c r="W55" s="18"/>
    </row>
    <row r="56" spans="1:23" ht="84" customHeight="1" x14ac:dyDescent="0.2">
      <c r="A56" s="42" t="s">
        <v>73</v>
      </c>
      <c r="B56" s="13">
        <v>8.1999999999999993</v>
      </c>
      <c r="C56" s="13">
        <v>0</v>
      </c>
      <c r="D56" s="13">
        <f t="shared" si="2"/>
        <v>0</v>
      </c>
      <c r="E56" s="6" t="e">
        <f t="shared" si="4"/>
        <v>#DIV/0!</v>
      </c>
      <c r="F56" s="6">
        <f t="shared" si="5"/>
        <v>0</v>
      </c>
      <c r="G56" s="18"/>
      <c r="H56" s="18"/>
      <c r="I56" s="18"/>
      <c r="J56" s="18"/>
      <c r="K56" s="18"/>
      <c r="L56" s="18"/>
      <c r="M56" s="18"/>
      <c r="N56" s="18"/>
      <c r="O56" s="18"/>
      <c r="P56" s="18"/>
      <c r="Q56" s="18"/>
      <c r="R56" s="18"/>
      <c r="S56" s="18"/>
      <c r="T56" s="18"/>
      <c r="U56" s="18"/>
      <c r="V56" s="18"/>
      <c r="W56" s="18"/>
    </row>
    <row r="57" spans="1:23" ht="147" customHeight="1" x14ac:dyDescent="0.2">
      <c r="A57" s="42" t="s">
        <v>105</v>
      </c>
      <c r="B57" s="13">
        <v>0</v>
      </c>
      <c r="C57" s="13">
        <v>0</v>
      </c>
      <c r="D57" s="13">
        <f t="shared" si="2"/>
        <v>0</v>
      </c>
      <c r="E57" s="6" t="e">
        <f t="shared" si="4"/>
        <v>#DIV/0!</v>
      </c>
      <c r="F57" s="6">
        <f t="shared" si="5"/>
        <v>0</v>
      </c>
      <c r="G57" s="18"/>
      <c r="H57" s="18"/>
      <c r="I57" s="18"/>
      <c r="J57" s="18"/>
      <c r="K57" s="18"/>
      <c r="L57" s="18"/>
      <c r="M57" s="18"/>
      <c r="N57" s="18"/>
      <c r="O57" s="18"/>
      <c r="P57" s="18"/>
      <c r="Q57" s="18"/>
      <c r="R57" s="18"/>
      <c r="S57" s="18"/>
      <c r="T57" s="18"/>
      <c r="U57" s="18"/>
      <c r="V57" s="18"/>
      <c r="W57" s="18"/>
    </row>
    <row r="58" spans="1:23" ht="108" customHeight="1" x14ac:dyDescent="0.2">
      <c r="A58" s="42" t="s">
        <v>74</v>
      </c>
      <c r="B58" s="13">
        <v>16971.400000000001</v>
      </c>
      <c r="C58" s="13">
        <v>16971.400000000001</v>
      </c>
      <c r="D58" s="13">
        <f t="shared" ref="D58:D63" si="6">C58</f>
        <v>16971.400000000001</v>
      </c>
      <c r="E58" s="6">
        <f>D58/C58*100</f>
        <v>100</v>
      </c>
      <c r="F58" s="6">
        <f>D58-C58</f>
        <v>0</v>
      </c>
      <c r="G58" s="18"/>
      <c r="H58" s="18"/>
      <c r="I58" s="18"/>
      <c r="J58" s="18"/>
      <c r="K58" s="18"/>
      <c r="L58" s="18"/>
      <c r="M58" s="18"/>
      <c r="N58" s="18"/>
      <c r="O58" s="18"/>
      <c r="P58" s="18"/>
      <c r="Q58" s="18"/>
      <c r="R58" s="18"/>
      <c r="S58" s="18"/>
      <c r="T58" s="18"/>
      <c r="U58" s="18"/>
      <c r="V58" s="18"/>
      <c r="W58" s="18"/>
    </row>
    <row r="59" spans="1:23" ht="57.75" customHeight="1" x14ac:dyDescent="0.2">
      <c r="A59" s="42" t="s">
        <v>75</v>
      </c>
      <c r="B59" s="13">
        <v>0</v>
      </c>
      <c r="C59" s="13">
        <v>0</v>
      </c>
      <c r="D59" s="13">
        <f t="shared" ref="D59" si="7">C59</f>
        <v>0</v>
      </c>
      <c r="E59" s="6" t="e">
        <f>D59/C59*100</f>
        <v>#DIV/0!</v>
      </c>
      <c r="F59" s="6">
        <f>D59-C59</f>
        <v>0</v>
      </c>
      <c r="G59" s="18"/>
      <c r="H59" s="18"/>
      <c r="I59" s="18"/>
      <c r="J59" s="18"/>
      <c r="K59" s="18"/>
      <c r="L59" s="18"/>
      <c r="M59" s="18"/>
      <c r="N59" s="18"/>
      <c r="O59" s="18"/>
      <c r="P59" s="18"/>
      <c r="Q59" s="18"/>
      <c r="R59" s="18"/>
      <c r="S59" s="18"/>
      <c r="T59" s="18"/>
      <c r="U59" s="18"/>
      <c r="V59" s="18"/>
      <c r="W59" s="18"/>
    </row>
    <row r="60" spans="1:23" ht="114" customHeight="1" x14ac:dyDescent="0.2">
      <c r="A60" s="42" t="s">
        <v>118</v>
      </c>
      <c r="B60" s="13">
        <v>756.6</v>
      </c>
      <c r="C60" s="13">
        <v>756.6</v>
      </c>
      <c r="D60" s="13">
        <f t="shared" ref="D60" si="8">C60</f>
        <v>756.6</v>
      </c>
      <c r="E60" s="6">
        <f>D60/C60*100</f>
        <v>100</v>
      </c>
      <c r="F60" s="6">
        <f>D60-C60</f>
        <v>0</v>
      </c>
      <c r="G60" s="18"/>
      <c r="H60" s="18"/>
      <c r="I60" s="18"/>
      <c r="J60" s="18"/>
      <c r="K60" s="18"/>
      <c r="L60" s="18"/>
      <c r="M60" s="18"/>
      <c r="N60" s="18"/>
      <c r="O60" s="18"/>
      <c r="P60" s="18"/>
      <c r="Q60" s="18"/>
      <c r="R60" s="18"/>
      <c r="S60" s="18"/>
      <c r="T60" s="18"/>
      <c r="U60" s="18"/>
      <c r="V60" s="18"/>
      <c r="W60" s="18"/>
    </row>
    <row r="61" spans="1:23" ht="351.75" customHeight="1" x14ac:dyDescent="0.2">
      <c r="A61" s="42" t="s">
        <v>119</v>
      </c>
      <c r="B61" s="13">
        <v>160.69999999999999</v>
      </c>
      <c r="C61" s="13">
        <v>160.69999999999999</v>
      </c>
      <c r="D61" s="13">
        <f t="shared" si="6"/>
        <v>160.69999999999999</v>
      </c>
      <c r="E61" s="6">
        <f t="shared" si="4"/>
        <v>100</v>
      </c>
      <c r="F61" s="6">
        <f t="shared" si="5"/>
        <v>0</v>
      </c>
      <c r="G61" s="18"/>
      <c r="H61" s="18"/>
      <c r="I61" s="18"/>
      <c r="J61" s="18"/>
      <c r="K61" s="18"/>
      <c r="L61" s="18"/>
      <c r="M61" s="18"/>
      <c r="N61" s="18"/>
      <c r="O61" s="18"/>
      <c r="P61" s="18"/>
      <c r="Q61" s="18"/>
      <c r="R61" s="18"/>
      <c r="S61" s="18"/>
      <c r="T61" s="18"/>
      <c r="U61" s="18"/>
      <c r="V61" s="18"/>
      <c r="W61" s="18"/>
    </row>
    <row r="62" spans="1:23" ht="133.5" customHeight="1" x14ac:dyDescent="0.2">
      <c r="A62" s="42" t="s">
        <v>76</v>
      </c>
      <c r="B62" s="13">
        <v>27855.3</v>
      </c>
      <c r="C62" s="13">
        <v>27755.200000000001</v>
      </c>
      <c r="D62" s="13">
        <f t="shared" si="6"/>
        <v>27755.200000000001</v>
      </c>
      <c r="E62" s="6">
        <f t="shared" si="4"/>
        <v>100</v>
      </c>
      <c r="F62" s="6">
        <f t="shared" si="5"/>
        <v>0</v>
      </c>
      <c r="G62" s="18"/>
      <c r="H62" s="18"/>
      <c r="I62" s="18"/>
      <c r="J62" s="18"/>
      <c r="K62" s="18"/>
      <c r="L62" s="18"/>
      <c r="M62" s="18"/>
      <c r="N62" s="18"/>
      <c r="O62" s="18"/>
      <c r="P62" s="18"/>
      <c r="Q62" s="18"/>
      <c r="R62" s="18"/>
      <c r="S62" s="18"/>
      <c r="T62" s="18"/>
      <c r="U62" s="18"/>
      <c r="V62" s="18"/>
      <c r="W62" s="18"/>
    </row>
    <row r="63" spans="1:23" ht="78.75" x14ac:dyDescent="0.2">
      <c r="A63" s="42" t="s">
        <v>77</v>
      </c>
      <c r="B63" s="13">
        <v>1141</v>
      </c>
      <c r="C63" s="13">
        <v>1141</v>
      </c>
      <c r="D63" s="13">
        <f t="shared" si="6"/>
        <v>1141</v>
      </c>
      <c r="E63" s="6">
        <f t="shared" si="4"/>
        <v>100</v>
      </c>
      <c r="F63" s="6">
        <f t="shared" si="5"/>
        <v>0</v>
      </c>
      <c r="G63" s="18"/>
      <c r="H63" s="18"/>
      <c r="I63" s="18"/>
      <c r="J63" s="18"/>
      <c r="K63" s="18"/>
      <c r="L63" s="18"/>
      <c r="M63" s="18"/>
      <c r="N63" s="18"/>
      <c r="O63" s="18"/>
      <c r="P63" s="18"/>
      <c r="Q63" s="18"/>
      <c r="R63" s="18"/>
      <c r="S63" s="18"/>
      <c r="T63" s="18"/>
      <c r="U63" s="18"/>
      <c r="V63" s="18"/>
      <c r="W63" s="18"/>
    </row>
    <row r="64" spans="1:23" ht="79.5" customHeight="1" x14ac:dyDescent="0.2">
      <c r="A64" s="42" t="s">
        <v>78</v>
      </c>
      <c r="B64" s="35">
        <v>19900.2</v>
      </c>
      <c r="C64" s="35">
        <v>19900.2</v>
      </c>
      <c r="D64" s="13">
        <f>C64</f>
        <v>19900.2</v>
      </c>
      <c r="E64" s="6">
        <f t="shared" si="4"/>
        <v>100</v>
      </c>
      <c r="F64" s="6">
        <f t="shared" si="5"/>
        <v>0</v>
      </c>
      <c r="G64" s="18"/>
      <c r="H64" s="18"/>
      <c r="I64" s="18"/>
      <c r="J64" s="18"/>
      <c r="K64" s="18"/>
      <c r="L64" s="18"/>
      <c r="M64" s="18"/>
      <c r="N64" s="18"/>
      <c r="O64" s="18"/>
      <c r="P64" s="18"/>
      <c r="Q64" s="18"/>
      <c r="R64" s="18"/>
      <c r="S64" s="18"/>
      <c r="T64" s="18"/>
      <c r="U64" s="18"/>
      <c r="V64" s="18"/>
      <c r="W64" s="18"/>
    </row>
    <row r="65" spans="1:23" ht="105" x14ac:dyDescent="0.2">
      <c r="A65" s="42" t="s">
        <v>79</v>
      </c>
      <c r="B65" s="13">
        <v>299.89999999999998</v>
      </c>
      <c r="C65" s="13">
        <v>299.89999999999998</v>
      </c>
      <c r="D65" s="13">
        <f t="shared" ref="D65:D98" si="9">C65</f>
        <v>299.89999999999998</v>
      </c>
      <c r="E65" s="6">
        <f t="shared" si="4"/>
        <v>100</v>
      </c>
      <c r="F65" s="6">
        <f t="shared" si="5"/>
        <v>0</v>
      </c>
      <c r="G65" s="18"/>
      <c r="H65" s="18"/>
      <c r="I65" s="18"/>
      <c r="J65" s="18"/>
      <c r="K65" s="18"/>
      <c r="L65" s="18"/>
      <c r="M65" s="18"/>
      <c r="N65" s="18"/>
      <c r="O65" s="18"/>
      <c r="P65" s="18"/>
      <c r="Q65" s="18"/>
      <c r="R65" s="18"/>
      <c r="S65" s="18"/>
      <c r="T65" s="18"/>
      <c r="U65" s="18"/>
      <c r="V65" s="18"/>
      <c r="W65" s="18"/>
    </row>
    <row r="66" spans="1:23" ht="78" x14ac:dyDescent="0.2">
      <c r="A66" s="42" t="s">
        <v>80</v>
      </c>
      <c r="B66" s="13">
        <v>8229.4</v>
      </c>
      <c r="C66" s="13">
        <v>8229.4</v>
      </c>
      <c r="D66" s="13">
        <f t="shared" si="9"/>
        <v>8229.4</v>
      </c>
      <c r="E66" s="6">
        <f t="shared" si="4"/>
        <v>100</v>
      </c>
      <c r="F66" s="6">
        <f t="shared" si="5"/>
        <v>0</v>
      </c>
      <c r="G66" s="18"/>
      <c r="H66" s="18"/>
      <c r="I66" s="18"/>
      <c r="J66" s="18"/>
      <c r="K66" s="18"/>
      <c r="L66" s="18"/>
      <c r="M66" s="18"/>
      <c r="N66" s="18"/>
      <c r="O66" s="18"/>
      <c r="P66" s="18"/>
      <c r="Q66" s="18"/>
      <c r="R66" s="18"/>
      <c r="S66" s="18"/>
      <c r="T66" s="18"/>
      <c r="U66" s="18"/>
      <c r="V66" s="18"/>
      <c r="W66" s="18"/>
    </row>
    <row r="67" spans="1:23" ht="78.75" x14ac:dyDescent="0.2">
      <c r="A67" s="42" t="s">
        <v>81</v>
      </c>
      <c r="B67" s="13">
        <v>0</v>
      </c>
      <c r="C67" s="13">
        <v>0</v>
      </c>
      <c r="D67" s="13">
        <f t="shared" si="9"/>
        <v>0</v>
      </c>
      <c r="E67" s="6" t="e">
        <f t="shared" si="4"/>
        <v>#DIV/0!</v>
      </c>
      <c r="F67" s="6">
        <f t="shared" si="5"/>
        <v>0</v>
      </c>
      <c r="G67" s="18"/>
      <c r="H67" s="18"/>
      <c r="I67" s="18"/>
      <c r="J67" s="18"/>
      <c r="K67" s="18"/>
      <c r="L67" s="18"/>
      <c r="M67" s="18"/>
      <c r="N67" s="18"/>
      <c r="O67" s="18"/>
      <c r="P67" s="18"/>
      <c r="Q67" s="18"/>
      <c r="R67" s="18"/>
      <c r="S67" s="18"/>
      <c r="T67" s="18"/>
      <c r="U67" s="18"/>
      <c r="V67" s="18"/>
      <c r="W67" s="18"/>
    </row>
    <row r="68" spans="1:23" ht="146.25" customHeight="1" x14ac:dyDescent="0.2">
      <c r="A68" s="45" t="s">
        <v>117</v>
      </c>
      <c r="B68" s="13">
        <v>1000</v>
      </c>
      <c r="C68" s="13">
        <v>970.4</v>
      </c>
      <c r="D68" s="13">
        <v>0</v>
      </c>
      <c r="E68" s="6">
        <f>D68/C68*100</f>
        <v>0</v>
      </c>
      <c r="F68" s="6">
        <f>D68-C68</f>
        <v>-970.4</v>
      </c>
      <c r="G68" s="18"/>
      <c r="H68" s="18"/>
      <c r="I68" s="18"/>
      <c r="J68" s="18"/>
      <c r="K68" s="18"/>
      <c r="L68" s="18"/>
      <c r="M68" s="18"/>
      <c r="N68" s="18"/>
      <c r="O68" s="18"/>
      <c r="P68" s="18"/>
      <c r="Q68" s="18"/>
      <c r="R68" s="18"/>
      <c r="S68" s="18"/>
      <c r="T68" s="18"/>
      <c r="U68" s="18"/>
      <c r="V68" s="18"/>
      <c r="W68" s="18"/>
    </row>
    <row r="69" spans="1:23" ht="37.5" customHeight="1" x14ac:dyDescent="0.2">
      <c r="A69" s="42" t="s">
        <v>82</v>
      </c>
      <c r="B69" s="13">
        <v>614.5</v>
      </c>
      <c r="C69" s="13">
        <v>608.70000000000005</v>
      </c>
      <c r="D69" s="13">
        <f t="shared" si="9"/>
        <v>608.70000000000005</v>
      </c>
      <c r="E69" s="6">
        <f>D69/C69*100</f>
        <v>100</v>
      </c>
      <c r="F69" s="6">
        <f>D69-C69</f>
        <v>0</v>
      </c>
      <c r="G69" s="18"/>
      <c r="H69" s="18"/>
      <c r="I69" s="18"/>
      <c r="J69" s="18"/>
      <c r="K69" s="18"/>
      <c r="L69" s="18"/>
      <c r="M69" s="18"/>
      <c r="N69" s="18"/>
      <c r="O69" s="18"/>
      <c r="P69" s="18"/>
      <c r="Q69" s="18"/>
      <c r="R69" s="18"/>
      <c r="S69" s="18"/>
      <c r="T69" s="18"/>
      <c r="U69" s="18"/>
      <c r="V69" s="18"/>
      <c r="W69" s="18"/>
    </row>
    <row r="70" spans="1:23" ht="251.25" customHeight="1" x14ac:dyDescent="0.2">
      <c r="A70" s="42" t="s">
        <v>116</v>
      </c>
      <c r="B70" s="13">
        <v>35706.400000000001</v>
      </c>
      <c r="C70" s="13">
        <v>35706.400000000001</v>
      </c>
      <c r="D70" s="13">
        <f t="shared" ref="D70" si="10">C70</f>
        <v>35706.400000000001</v>
      </c>
      <c r="E70" s="6">
        <f t="shared" ref="E70" si="11">D70/C70*100</f>
        <v>100</v>
      </c>
      <c r="F70" s="6">
        <f t="shared" ref="F70" si="12">D70-C70</f>
        <v>0</v>
      </c>
      <c r="G70" s="18"/>
      <c r="H70" s="18"/>
      <c r="I70" s="18"/>
      <c r="J70" s="18"/>
      <c r="K70" s="18"/>
      <c r="L70" s="18"/>
      <c r="M70" s="18"/>
      <c r="N70" s="18"/>
      <c r="O70" s="18"/>
      <c r="P70" s="18"/>
      <c r="Q70" s="18"/>
      <c r="R70" s="18"/>
      <c r="S70" s="18"/>
      <c r="T70" s="18"/>
      <c r="U70" s="18"/>
      <c r="V70" s="18"/>
      <c r="W70" s="18"/>
    </row>
    <row r="71" spans="1:23" ht="105.75" customHeight="1" x14ac:dyDescent="0.2">
      <c r="A71" s="42" t="s">
        <v>83</v>
      </c>
      <c r="B71" s="13">
        <v>639.79</v>
      </c>
      <c r="C71" s="13">
        <v>636.4</v>
      </c>
      <c r="D71" s="13">
        <f t="shared" si="9"/>
        <v>636.4</v>
      </c>
      <c r="E71" s="6">
        <f t="shared" si="4"/>
        <v>100</v>
      </c>
      <c r="F71" s="6">
        <f t="shared" si="5"/>
        <v>0</v>
      </c>
      <c r="G71" s="18"/>
      <c r="H71" s="18"/>
      <c r="I71" s="18"/>
      <c r="J71" s="18"/>
      <c r="K71" s="18"/>
      <c r="L71" s="18"/>
      <c r="M71" s="18"/>
      <c r="N71" s="18"/>
      <c r="O71" s="18"/>
      <c r="P71" s="18"/>
      <c r="Q71" s="18"/>
      <c r="R71" s="18"/>
      <c r="S71" s="18"/>
      <c r="T71" s="18"/>
      <c r="U71" s="18"/>
      <c r="V71" s="18"/>
      <c r="W71" s="18"/>
    </row>
    <row r="72" spans="1:23" ht="112.5" customHeight="1" x14ac:dyDescent="0.2">
      <c r="A72" s="42" t="s">
        <v>84</v>
      </c>
      <c r="B72" s="13">
        <v>98694.2</v>
      </c>
      <c r="C72" s="13">
        <v>98252.800000000003</v>
      </c>
      <c r="D72" s="13">
        <f t="shared" si="9"/>
        <v>98252.800000000003</v>
      </c>
      <c r="E72" s="6">
        <f t="shared" si="4"/>
        <v>100</v>
      </c>
      <c r="F72" s="6">
        <f t="shared" si="5"/>
        <v>0</v>
      </c>
      <c r="G72" s="18"/>
      <c r="H72" s="18"/>
      <c r="I72" s="18"/>
      <c r="J72" s="18"/>
      <c r="K72" s="18"/>
      <c r="L72" s="18"/>
      <c r="M72" s="18"/>
      <c r="N72" s="18"/>
      <c r="O72" s="18"/>
      <c r="P72" s="18"/>
      <c r="Q72" s="18"/>
      <c r="R72" s="18"/>
      <c r="S72" s="18"/>
      <c r="T72" s="18"/>
      <c r="U72" s="18"/>
      <c r="V72" s="18"/>
      <c r="W72" s="18"/>
    </row>
    <row r="73" spans="1:23" ht="122.25" customHeight="1" x14ac:dyDescent="0.2">
      <c r="A73" s="42" t="s">
        <v>114</v>
      </c>
      <c r="B73" s="13">
        <v>10000</v>
      </c>
      <c r="C73" s="13">
        <v>5865.2</v>
      </c>
      <c r="D73" s="13">
        <f t="shared" si="9"/>
        <v>5865.2</v>
      </c>
      <c r="E73" s="6">
        <f t="shared" ref="E73" si="13">D73/C73*100</f>
        <v>100</v>
      </c>
      <c r="F73" s="6">
        <f t="shared" ref="F73" si="14">D73-C73</f>
        <v>0</v>
      </c>
      <c r="G73" s="18"/>
      <c r="H73" s="18"/>
      <c r="I73" s="18"/>
      <c r="J73" s="18"/>
      <c r="K73" s="18"/>
      <c r="L73" s="18"/>
      <c r="M73" s="18"/>
      <c r="N73" s="18"/>
      <c r="O73" s="18"/>
      <c r="P73" s="18"/>
      <c r="Q73" s="18"/>
      <c r="R73" s="18"/>
      <c r="S73" s="18"/>
      <c r="T73" s="18"/>
      <c r="U73" s="18"/>
      <c r="V73" s="18"/>
      <c r="W73" s="18"/>
    </row>
    <row r="74" spans="1:23" ht="87.75" customHeight="1" x14ac:dyDescent="0.2">
      <c r="A74" s="42" t="s">
        <v>85</v>
      </c>
      <c r="B74" s="13">
        <v>0</v>
      </c>
      <c r="C74" s="13">
        <v>0</v>
      </c>
      <c r="D74" s="13">
        <f t="shared" si="9"/>
        <v>0</v>
      </c>
      <c r="E74" s="6" t="e">
        <f t="shared" si="4"/>
        <v>#DIV/0!</v>
      </c>
      <c r="F74" s="6">
        <f t="shared" si="5"/>
        <v>0</v>
      </c>
      <c r="G74" s="18"/>
      <c r="H74" s="18"/>
      <c r="I74" s="18"/>
      <c r="J74" s="18"/>
      <c r="K74" s="18"/>
      <c r="L74" s="18"/>
      <c r="M74" s="18"/>
      <c r="N74" s="18"/>
      <c r="O74" s="18"/>
      <c r="P74" s="18"/>
      <c r="Q74" s="18"/>
      <c r="R74" s="18"/>
      <c r="S74" s="18"/>
      <c r="T74" s="18"/>
      <c r="U74" s="18"/>
      <c r="V74" s="18"/>
      <c r="W74" s="18"/>
    </row>
    <row r="75" spans="1:23" ht="84" customHeight="1" x14ac:dyDescent="0.2">
      <c r="A75" s="42" t="s">
        <v>120</v>
      </c>
      <c r="B75" s="13">
        <v>1838.3</v>
      </c>
      <c r="C75" s="13">
        <v>1838.3</v>
      </c>
      <c r="D75" s="13">
        <f t="shared" ref="D75" si="15">C75</f>
        <v>1838.3</v>
      </c>
      <c r="E75" s="6">
        <f t="shared" si="4"/>
        <v>100</v>
      </c>
      <c r="F75" s="6">
        <f t="shared" si="5"/>
        <v>0</v>
      </c>
      <c r="G75" s="18"/>
      <c r="H75" s="18"/>
      <c r="I75" s="18"/>
      <c r="J75" s="18"/>
      <c r="K75" s="18"/>
      <c r="L75" s="18"/>
      <c r="M75" s="18"/>
      <c r="N75" s="18"/>
      <c r="O75" s="18"/>
      <c r="P75" s="18"/>
      <c r="Q75" s="18"/>
      <c r="R75" s="18"/>
      <c r="S75" s="18"/>
      <c r="T75" s="18"/>
      <c r="U75" s="18"/>
      <c r="V75" s="18"/>
      <c r="W75" s="18"/>
    </row>
    <row r="76" spans="1:23" ht="84" customHeight="1" x14ac:dyDescent="0.2">
      <c r="A76" s="42" t="s">
        <v>115</v>
      </c>
      <c r="B76" s="13">
        <v>127871.2</v>
      </c>
      <c r="C76" s="13">
        <v>127871.2</v>
      </c>
      <c r="D76" s="13">
        <f t="shared" si="9"/>
        <v>127871.2</v>
      </c>
      <c r="E76" s="6">
        <f t="shared" ref="E76" si="16">D76/C76*100</f>
        <v>100</v>
      </c>
      <c r="F76" s="6">
        <f t="shared" ref="F76" si="17">D76-C76</f>
        <v>0</v>
      </c>
      <c r="G76" s="18"/>
      <c r="H76" s="18"/>
      <c r="I76" s="18"/>
      <c r="J76" s="18"/>
      <c r="K76" s="18"/>
      <c r="L76" s="18"/>
      <c r="M76" s="18"/>
      <c r="N76" s="18"/>
      <c r="O76" s="18"/>
      <c r="P76" s="18"/>
      <c r="Q76" s="18"/>
      <c r="R76" s="18"/>
      <c r="S76" s="18"/>
      <c r="T76" s="18"/>
      <c r="U76" s="18"/>
      <c r="V76" s="18"/>
      <c r="W76" s="18"/>
    </row>
    <row r="77" spans="1:23" ht="114" customHeight="1" x14ac:dyDescent="0.2">
      <c r="A77" s="42" t="s">
        <v>86</v>
      </c>
      <c r="B77" s="13">
        <v>80918.200000000012</v>
      </c>
      <c r="C77" s="13">
        <v>79389.600000000006</v>
      </c>
      <c r="D77" s="13">
        <f t="shared" si="9"/>
        <v>79389.600000000006</v>
      </c>
      <c r="E77" s="6">
        <f t="shared" si="4"/>
        <v>100</v>
      </c>
      <c r="F77" s="6">
        <f t="shared" si="5"/>
        <v>0</v>
      </c>
      <c r="G77" s="18"/>
      <c r="H77" s="18"/>
      <c r="I77" s="18"/>
      <c r="J77" s="18"/>
      <c r="K77" s="18"/>
      <c r="L77" s="18"/>
      <c r="M77" s="18"/>
      <c r="N77" s="18"/>
      <c r="O77" s="18"/>
      <c r="P77" s="18"/>
      <c r="Q77" s="18"/>
      <c r="R77" s="18"/>
      <c r="S77" s="18"/>
      <c r="T77" s="18"/>
      <c r="U77" s="18"/>
      <c r="V77" s="18"/>
      <c r="W77" s="18"/>
    </row>
    <row r="78" spans="1:23" ht="86.25" customHeight="1" x14ac:dyDescent="0.2">
      <c r="A78" s="42" t="s">
        <v>87</v>
      </c>
      <c r="B78" s="13">
        <v>186.6</v>
      </c>
      <c r="C78" s="13">
        <v>186.6</v>
      </c>
      <c r="D78" s="13">
        <f t="shared" si="9"/>
        <v>186.6</v>
      </c>
      <c r="E78" s="6">
        <f t="shared" si="4"/>
        <v>100</v>
      </c>
      <c r="F78" s="6">
        <f t="shared" si="5"/>
        <v>0</v>
      </c>
      <c r="G78" s="18"/>
      <c r="H78" s="18"/>
      <c r="I78" s="18"/>
      <c r="J78" s="18"/>
      <c r="K78" s="18"/>
      <c r="L78" s="18"/>
      <c r="M78" s="18"/>
      <c r="N78" s="18"/>
      <c r="O78" s="18"/>
      <c r="P78" s="18"/>
      <c r="Q78" s="18"/>
      <c r="R78" s="18"/>
      <c r="S78" s="18"/>
      <c r="T78" s="18"/>
      <c r="U78" s="18"/>
      <c r="V78" s="18"/>
      <c r="W78" s="18"/>
    </row>
    <row r="79" spans="1:23" ht="33.75" customHeight="1" x14ac:dyDescent="0.2">
      <c r="A79" s="43" t="s">
        <v>88</v>
      </c>
      <c r="B79" s="13">
        <v>148.80000000000001</v>
      </c>
      <c r="C79" s="13">
        <v>148.80000000000001</v>
      </c>
      <c r="D79" s="13">
        <f t="shared" si="9"/>
        <v>148.80000000000001</v>
      </c>
      <c r="E79" s="6">
        <f t="shared" ref="E79" si="18">D79/C79*100</f>
        <v>100</v>
      </c>
      <c r="F79" s="6">
        <f t="shared" ref="F79" si="19">D79-C79</f>
        <v>0</v>
      </c>
      <c r="G79" s="18"/>
      <c r="H79" s="18"/>
      <c r="I79" s="18"/>
      <c r="J79" s="18"/>
      <c r="K79" s="18"/>
      <c r="L79" s="18"/>
      <c r="M79" s="18"/>
      <c r="N79" s="18"/>
      <c r="O79" s="18"/>
      <c r="P79" s="18"/>
      <c r="Q79" s="18"/>
      <c r="R79" s="18"/>
      <c r="S79" s="18"/>
      <c r="T79" s="18"/>
      <c r="U79" s="18"/>
      <c r="V79" s="18"/>
      <c r="W79" s="18"/>
    </row>
    <row r="80" spans="1:23" ht="60.75" customHeight="1" x14ac:dyDescent="0.2">
      <c r="A80" s="42" t="s">
        <v>89</v>
      </c>
      <c r="B80" s="13">
        <v>0</v>
      </c>
      <c r="C80" s="13">
        <v>0</v>
      </c>
      <c r="D80" s="13">
        <f t="shared" si="9"/>
        <v>0</v>
      </c>
      <c r="E80" s="6" t="e">
        <f t="shared" si="4"/>
        <v>#DIV/0!</v>
      </c>
      <c r="F80" s="6">
        <f t="shared" si="5"/>
        <v>0</v>
      </c>
      <c r="G80" s="18"/>
      <c r="H80" s="18"/>
      <c r="I80" s="18"/>
      <c r="J80" s="18"/>
      <c r="K80" s="18"/>
      <c r="L80" s="18"/>
      <c r="M80" s="18"/>
      <c r="N80" s="18"/>
      <c r="O80" s="18"/>
      <c r="P80" s="18"/>
      <c r="Q80" s="18"/>
      <c r="R80" s="18"/>
      <c r="S80" s="18"/>
      <c r="T80" s="18"/>
      <c r="U80" s="18"/>
      <c r="V80" s="18"/>
      <c r="W80" s="18"/>
    </row>
    <row r="81" spans="1:23" ht="187.5" customHeight="1" x14ac:dyDescent="0.2">
      <c r="A81" s="42" t="s">
        <v>90</v>
      </c>
      <c r="B81" s="13">
        <v>0</v>
      </c>
      <c r="C81" s="13">
        <v>0</v>
      </c>
      <c r="D81" s="13">
        <f t="shared" si="9"/>
        <v>0</v>
      </c>
      <c r="E81" s="6" t="e">
        <f t="shared" si="4"/>
        <v>#DIV/0!</v>
      </c>
      <c r="F81" s="6">
        <f t="shared" si="5"/>
        <v>0</v>
      </c>
      <c r="G81" s="18"/>
      <c r="H81" s="18"/>
      <c r="I81" s="18"/>
      <c r="J81" s="18"/>
      <c r="K81" s="18"/>
      <c r="L81" s="18"/>
      <c r="M81" s="18"/>
      <c r="N81" s="18"/>
      <c r="O81" s="18"/>
      <c r="P81" s="18"/>
      <c r="Q81" s="18"/>
      <c r="R81" s="18"/>
      <c r="S81" s="18"/>
      <c r="T81" s="18"/>
      <c r="U81" s="18"/>
      <c r="V81" s="18"/>
      <c r="W81" s="18"/>
    </row>
    <row r="82" spans="1:23" ht="180.75" customHeight="1" x14ac:dyDescent="0.2">
      <c r="A82" s="42" t="s">
        <v>91</v>
      </c>
      <c r="B82" s="13">
        <v>471478.5</v>
      </c>
      <c r="C82" s="13">
        <v>462608.9</v>
      </c>
      <c r="D82" s="13">
        <f t="shared" si="9"/>
        <v>462608.9</v>
      </c>
      <c r="E82" s="6">
        <f t="shared" si="4"/>
        <v>100</v>
      </c>
      <c r="F82" s="6">
        <f t="shared" si="5"/>
        <v>0</v>
      </c>
      <c r="G82" s="18"/>
      <c r="H82" s="18"/>
      <c r="I82" s="18"/>
      <c r="J82" s="18"/>
      <c r="K82" s="18"/>
      <c r="L82" s="18"/>
      <c r="M82" s="18"/>
      <c r="N82" s="18"/>
      <c r="O82" s="18"/>
      <c r="P82" s="18"/>
      <c r="Q82" s="18"/>
      <c r="R82" s="18"/>
      <c r="S82" s="18"/>
      <c r="T82" s="18"/>
      <c r="U82" s="18"/>
      <c r="V82" s="18"/>
      <c r="W82" s="18"/>
    </row>
    <row r="83" spans="1:23" ht="91.5" customHeight="1" x14ac:dyDescent="0.2">
      <c r="A83" s="43" t="s">
        <v>92</v>
      </c>
      <c r="B83" s="13">
        <v>2395.8000000000002</v>
      </c>
      <c r="C83" s="13">
        <v>2395.8000000000002</v>
      </c>
      <c r="D83" s="13">
        <f t="shared" si="9"/>
        <v>2395.8000000000002</v>
      </c>
      <c r="E83" s="6">
        <f t="shared" si="4"/>
        <v>100</v>
      </c>
      <c r="F83" s="6">
        <f t="shared" si="5"/>
        <v>0</v>
      </c>
      <c r="G83" s="18"/>
      <c r="H83" s="18"/>
      <c r="I83" s="18"/>
      <c r="J83" s="18"/>
      <c r="K83" s="18"/>
      <c r="L83" s="18"/>
      <c r="M83" s="18"/>
      <c r="N83" s="18"/>
      <c r="O83" s="18"/>
      <c r="P83" s="18"/>
      <c r="Q83" s="18"/>
      <c r="R83" s="18"/>
      <c r="S83" s="18"/>
      <c r="T83" s="18"/>
      <c r="U83" s="18"/>
      <c r="V83" s="18"/>
      <c r="W83" s="18"/>
    </row>
    <row r="84" spans="1:23" ht="142.5" customHeight="1" x14ac:dyDescent="0.2">
      <c r="A84" s="43" t="s">
        <v>93</v>
      </c>
      <c r="B84" s="13">
        <v>2482.1</v>
      </c>
      <c r="C84" s="13">
        <v>2482.1</v>
      </c>
      <c r="D84" s="13">
        <f t="shared" si="9"/>
        <v>2482.1</v>
      </c>
      <c r="E84" s="6">
        <f>D84/C84*100</f>
        <v>100</v>
      </c>
      <c r="F84" s="6">
        <f>D84-C84</f>
        <v>0</v>
      </c>
      <c r="G84" s="18"/>
      <c r="H84" s="18"/>
      <c r="I84" s="18"/>
      <c r="J84" s="18"/>
      <c r="K84" s="18"/>
      <c r="L84" s="18"/>
      <c r="M84" s="18"/>
      <c r="N84" s="18"/>
      <c r="O84" s="18"/>
      <c r="P84" s="18"/>
      <c r="Q84" s="18"/>
      <c r="R84" s="18"/>
      <c r="S84" s="18"/>
      <c r="T84" s="18"/>
      <c r="U84" s="18"/>
      <c r="V84" s="18"/>
      <c r="W84" s="18"/>
    </row>
    <row r="85" spans="1:23" ht="70.5" customHeight="1" x14ac:dyDescent="0.2">
      <c r="A85" s="43" t="s">
        <v>94</v>
      </c>
      <c r="B85" s="13">
        <v>0</v>
      </c>
      <c r="C85" s="13">
        <v>0</v>
      </c>
      <c r="D85" s="13">
        <f t="shared" si="9"/>
        <v>0</v>
      </c>
      <c r="E85" s="6" t="e">
        <f>D85/C85*100</f>
        <v>#DIV/0!</v>
      </c>
      <c r="F85" s="6">
        <f>D85-C85</f>
        <v>0</v>
      </c>
      <c r="G85" s="18"/>
      <c r="H85" s="18"/>
      <c r="I85" s="18"/>
      <c r="J85" s="18"/>
      <c r="K85" s="18"/>
      <c r="L85" s="18"/>
      <c r="M85" s="18"/>
      <c r="N85" s="18"/>
      <c r="O85" s="18"/>
      <c r="P85" s="18"/>
      <c r="Q85" s="18"/>
      <c r="R85" s="18"/>
      <c r="S85" s="18"/>
      <c r="T85" s="18"/>
      <c r="U85" s="18"/>
      <c r="V85" s="18"/>
      <c r="W85" s="18"/>
    </row>
    <row r="86" spans="1:23" ht="103.5" customHeight="1" x14ac:dyDescent="0.2">
      <c r="A86" s="43" t="s">
        <v>95</v>
      </c>
      <c r="B86" s="13">
        <v>3066.2</v>
      </c>
      <c r="C86" s="13">
        <v>3066.2</v>
      </c>
      <c r="D86" s="13">
        <f t="shared" si="9"/>
        <v>3066.2</v>
      </c>
      <c r="E86" s="6">
        <f>D86/C86*100</f>
        <v>100</v>
      </c>
      <c r="F86" s="6">
        <f>D86-C86</f>
        <v>0</v>
      </c>
      <c r="G86" s="18"/>
      <c r="H86" s="18"/>
      <c r="I86" s="18"/>
      <c r="J86" s="18"/>
      <c r="K86" s="18"/>
      <c r="L86" s="18"/>
      <c r="M86" s="18"/>
      <c r="N86" s="18"/>
      <c r="O86" s="18"/>
      <c r="P86" s="18"/>
      <c r="Q86" s="18"/>
      <c r="R86" s="18"/>
      <c r="S86" s="18"/>
      <c r="T86" s="18"/>
      <c r="U86" s="18"/>
      <c r="V86" s="18"/>
      <c r="W86" s="18"/>
    </row>
    <row r="87" spans="1:23" ht="103.5" customHeight="1" x14ac:dyDescent="0.2">
      <c r="A87" s="43" t="s">
        <v>96</v>
      </c>
      <c r="B87" s="33">
        <v>0</v>
      </c>
      <c r="C87" s="33">
        <v>0</v>
      </c>
      <c r="D87" s="13">
        <f t="shared" si="9"/>
        <v>0</v>
      </c>
      <c r="E87" s="6" t="e">
        <f t="shared" ref="E87" si="20">D87/C87*100</f>
        <v>#DIV/0!</v>
      </c>
      <c r="F87" s="6">
        <f t="shared" ref="F87" si="21">D87-C87</f>
        <v>0</v>
      </c>
      <c r="G87" s="18"/>
      <c r="H87" s="18"/>
      <c r="I87" s="18"/>
      <c r="J87" s="18"/>
      <c r="K87" s="18"/>
      <c r="L87" s="18"/>
      <c r="M87" s="18"/>
      <c r="N87" s="18"/>
      <c r="O87" s="18"/>
      <c r="P87" s="18"/>
      <c r="Q87" s="18"/>
      <c r="R87" s="18"/>
      <c r="S87" s="18"/>
      <c r="T87" s="18"/>
      <c r="U87" s="18"/>
      <c r="V87" s="18"/>
      <c r="W87" s="18"/>
    </row>
    <row r="88" spans="1:23" ht="103.5" customHeight="1" x14ac:dyDescent="0.2">
      <c r="A88" s="43" t="s">
        <v>97</v>
      </c>
      <c r="B88" s="13">
        <v>125</v>
      </c>
      <c r="C88" s="13">
        <v>125</v>
      </c>
      <c r="D88" s="13">
        <f t="shared" si="9"/>
        <v>125</v>
      </c>
      <c r="E88" s="6">
        <f t="shared" si="4"/>
        <v>100</v>
      </c>
      <c r="F88" s="6">
        <f t="shared" si="5"/>
        <v>0</v>
      </c>
      <c r="G88" s="18"/>
      <c r="H88" s="18"/>
      <c r="I88" s="18"/>
      <c r="J88" s="18"/>
      <c r="K88" s="18"/>
      <c r="L88" s="18"/>
      <c r="M88" s="18"/>
      <c r="N88" s="18"/>
      <c r="O88" s="18"/>
      <c r="P88" s="18"/>
      <c r="Q88" s="18"/>
      <c r="R88" s="18"/>
      <c r="S88" s="18"/>
      <c r="T88" s="18"/>
      <c r="U88" s="18"/>
      <c r="V88" s="18"/>
      <c r="W88" s="18"/>
    </row>
    <row r="89" spans="1:23" ht="73.5" customHeight="1" x14ac:dyDescent="0.2">
      <c r="A89" s="43" t="s">
        <v>106</v>
      </c>
      <c r="B89" s="13">
        <v>0</v>
      </c>
      <c r="C89" s="13">
        <v>0</v>
      </c>
      <c r="D89" s="13">
        <f t="shared" si="9"/>
        <v>0</v>
      </c>
      <c r="E89" s="6" t="e">
        <f t="shared" si="4"/>
        <v>#DIV/0!</v>
      </c>
      <c r="F89" s="6">
        <f t="shared" si="5"/>
        <v>0</v>
      </c>
      <c r="G89" s="18"/>
      <c r="H89" s="18"/>
      <c r="I89" s="18"/>
      <c r="J89" s="18"/>
      <c r="K89" s="18"/>
      <c r="L89" s="18"/>
      <c r="M89" s="18"/>
      <c r="N89" s="18"/>
      <c r="O89" s="18"/>
      <c r="P89" s="18"/>
      <c r="Q89" s="18"/>
      <c r="R89" s="18"/>
      <c r="S89" s="18"/>
      <c r="T89" s="18"/>
      <c r="U89" s="18"/>
      <c r="V89" s="18"/>
      <c r="W89" s="18"/>
    </row>
    <row r="90" spans="1:23" ht="94.5" customHeight="1" x14ac:dyDescent="0.2">
      <c r="A90" s="42" t="s">
        <v>98</v>
      </c>
      <c r="B90" s="36">
        <v>0</v>
      </c>
      <c r="C90" s="36">
        <v>0</v>
      </c>
      <c r="D90" s="13">
        <f t="shared" si="9"/>
        <v>0</v>
      </c>
      <c r="E90" s="6" t="e">
        <f t="shared" ref="E90:E91" si="22">D90/C90*100</f>
        <v>#DIV/0!</v>
      </c>
      <c r="F90" s="6">
        <f t="shared" ref="F90:F91" si="23">D90-C90</f>
        <v>0</v>
      </c>
      <c r="G90" s="18"/>
      <c r="H90" s="18"/>
      <c r="I90" s="18"/>
      <c r="J90" s="18"/>
      <c r="K90" s="18"/>
      <c r="L90" s="18"/>
      <c r="M90" s="18"/>
      <c r="N90" s="18"/>
      <c r="O90" s="18"/>
      <c r="P90" s="18"/>
      <c r="Q90" s="18"/>
      <c r="R90" s="18"/>
      <c r="S90" s="18"/>
      <c r="T90" s="18"/>
      <c r="U90" s="18"/>
      <c r="V90" s="18"/>
      <c r="W90" s="18"/>
    </row>
    <row r="91" spans="1:23" ht="76.5" customHeight="1" x14ac:dyDescent="0.4">
      <c r="A91" s="43" t="s">
        <v>112</v>
      </c>
      <c r="B91" s="33">
        <v>0</v>
      </c>
      <c r="C91" s="33">
        <v>0</v>
      </c>
      <c r="D91" s="13">
        <f t="shared" si="9"/>
        <v>0</v>
      </c>
      <c r="E91" s="6" t="e">
        <f t="shared" si="22"/>
        <v>#DIV/0!</v>
      </c>
      <c r="F91" s="6">
        <f t="shared" si="23"/>
        <v>0</v>
      </c>
      <c r="G91" s="24"/>
      <c r="H91" s="18"/>
      <c r="I91" s="18"/>
      <c r="J91" s="18"/>
      <c r="K91" s="18"/>
      <c r="L91" s="18"/>
      <c r="M91" s="18"/>
      <c r="N91" s="18"/>
      <c r="O91" s="18"/>
      <c r="P91" s="18"/>
      <c r="Q91" s="18"/>
      <c r="R91" s="18"/>
      <c r="S91" s="18"/>
      <c r="T91" s="18"/>
      <c r="U91" s="18"/>
      <c r="V91" s="18"/>
      <c r="W91" s="18"/>
    </row>
    <row r="92" spans="1:23" ht="129" customHeight="1" x14ac:dyDescent="0.4">
      <c r="A92" s="43" t="s">
        <v>99</v>
      </c>
      <c r="B92" s="33">
        <v>430.7</v>
      </c>
      <c r="C92" s="33">
        <v>430.7</v>
      </c>
      <c r="D92" s="13">
        <f t="shared" si="9"/>
        <v>430.7</v>
      </c>
      <c r="E92" s="6">
        <f t="shared" ref="E92:E117" si="24">D92/C92*100</f>
        <v>100</v>
      </c>
      <c r="F92" s="6">
        <f t="shared" ref="F92:F117" si="25">D92-C92</f>
        <v>0</v>
      </c>
      <c r="G92" s="24"/>
      <c r="H92" s="18"/>
      <c r="I92" s="18"/>
      <c r="J92" s="18"/>
      <c r="K92" s="18"/>
      <c r="L92" s="18"/>
      <c r="M92" s="18"/>
      <c r="N92" s="18"/>
      <c r="O92" s="18"/>
      <c r="P92" s="18"/>
      <c r="Q92" s="18"/>
      <c r="R92" s="18"/>
      <c r="S92" s="18"/>
      <c r="T92" s="18"/>
      <c r="U92" s="18"/>
      <c r="V92" s="18"/>
      <c r="W92" s="18"/>
    </row>
    <row r="93" spans="1:23" ht="105" customHeight="1" x14ac:dyDescent="0.4">
      <c r="A93" s="43" t="s">
        <v>111</v>
      </c>
      <c r="B93" s="33">
        <v>64756.4</v>
      </c>
      <c r="C93" s="33">
        <v>64756.4</v>
      </c>
      <c r="D93" s="13">
        <f t="shared" si="9"/>
        <v>64756.4</v>
      </c>
      <c r="E93" s="6">
        <f t="shared" si="24"/>
        <v>100</v>
      </c>
      <c r="F93" s="6">
        <f t="shared" si="25"/>
        <v>0</v>
      </c>
      <c r="G93" s="24"/>
      <c r="H93" s="18"/>
      <c r="I93" s="18"/>
      <c r="J93" s="18"/>
      <c r="K93" s="18"/>
      <c r="L93" s="18"/>
      <c r="M93" s="18"/>
      <c r="N93" s="18"/>
      <c r="O93" s="18"/>
      <c r="P93" s="18"/>
      <c r="Q93" s="18"/>
      <c r="R93" s="18"/>
      <c r="S93" s="18"/>
      <c r="T93" s="18"/>
      <c r="U93" s="18"/>
      <c r="V93" s="18"/>
      <c r="W93" s="18"/>
    </row>
    <row r="94" spans="1:23" ht="84.6" customHeight="1" x14ac:dyDescent="0.4">
      <c r="A94" s="43" t="s">
        <v>100</v>
      </c>
      <c r="B94" s="36">
        <v>0</v>
      </c>
      <c r="C94" s="36">
        <v>0</v>
      </c>
      <c r="D94" s="13">
        <f t="shared" si="9"/>
        <v>0</v>
      </c>
      <c r="E94" s="6" t="e">
        <f t="shared" si="24"/>
        <v>#DIV/0!</v>
      </c>
      <c r="F94" s="6">
        <f t="shared" si="25"/>
        <v>0</v>
      </c>
      <c r="G94" s="24"/>
      <c r="H94" s="18"/>
      <c r="I94" s="18"/>
      <c r="J94" s="18"/>
      <c r="K94" s="18"/>
      <c r="L94" s="18"/>
      <c r="M94" s="18"/>
      <c r="N94" s="18"/>
      <c r="O94" s="18"/>
      <c r="P94" s="18"/>
      <c r="Q94" s="18"/>
      <c r="R94" s="18"/>
      <c r="S94" s="18"/>
      <c r="T94" s="18"/>
      <c r="U94" s="18"/>
      <c r="V94" s="18"/>
      <c r="W94" s="18"/>
    </row>
    <row r="95" spans="1:23" ht="151.5" customHeight="1" x14ac:dyDescent="0.2">
      <c r="A95" s="46" t="s">
        <v>101</v>
      </c>
      <c r="B95" s="36">
        <v>4197.5</v>
      </c>
      <c r="C95" s="36">
        <v>4197.5</v>
      </c>
      <c r="D95" s="13">
        <f t="shared" si="9"/>
        <v>4197.5</v>
      </c>
      <c r="E95" s="6">
        <f t="shared" si="24"/>
        <v>100</v>
      </c>
      <c r="F95" s="6">
        <f t="shared" si="25"/>
        <v>0</v>
      </c>
      <c r="G95" s="18"/>
      <c r="H95" s="18"/>
      <c r="I95" s="18"/>
      <c r="J95" s="18"/>
      <c r="K95" s="18"/>
      <c r="L95" s="18"/>
      <c r="M95" s="18"/>
      <c r="N95" s="18"/>
      <c r="O95" s="18"/>
      <c r="P95" s="18"/>
      <c r="Q95" s="18"/>
      <c r="R95" s="18"/>
      <c r="S95" s="18"/>
      <c r="T95" s="18"/>
      <c r="U95" s="18"/>
      <c r="V95" s="18"/>
      <c r="W95" s="18"/>
    </row>
    <row r="96" spans="1:23" ht="104.25" customHeight="1" x14ac:dyDescent="0.2">
      <c r="A96" s="46" t="s">
        <v>102</v>
      </c>
      <c r="B96" s="36">
        <v>1163.4000000000001</v>
      </c>
      <c r="C96" s="36">
        <v>1163.4000000000001</v>
      </c>
      <c r="D96" s="13">
        <f t="shared" si="9"/>
        <v>1163.4000000000001</v>
      </c>
      <c r="E96" s="6">
        <f t="shared" si="24"/>
        <v>100</v>
      </c>
      <c r="F96" s="6">
        <f t="shared" si="25"/>
        <v>0</v>
      </c>
      <c r="G96" s="18"/>
      <c r="H96" s="18"/>
      <c r="I96" s="18"/>
      <c r="J96" s="18"/>
      <c r="K96" s="18"/>
      <c r="L96" s="18"/>
      <c r="M96" s="18"/>
      <c r="N96" s="18"/>
      <c r="O96" s="18"/>
      <c r="P96" s="18"/>
      <c r="Q96" s="18"/>
      <c r="R96" s="18"/>
      <c r="S96" s="18"/>
      <c r="T96" s="18"/>
      <c r="U96" s="18"/>
      <c r="V96" s="18"/>
      <c r="W96" s="18"/>
    </row>
    <row r="97" spans="1:854" ht="52.15" customHeight="1" x14ac:dyDescent="0.2">
      <c r="A97" s="43" t="s">
        <v>103</v>
      </c>
      <c r="B97" s="13">
        <v>484.4</v>
      </c>
      <c r="C97" s="13">
        <v>484.4</v>
      </c>
      <c r="D97" s="13">
        <f t="shared" si="9"/>
        <v>484.4</v>
      </c>
      <c r="E97" s="6">
        <f t="shared" si="24"/>
        <v>100</v>
      </c>
      <c r="F97" s="6">
        <f t="shared" si="25"/>
        <v>0</v>
      </c>
      <c r="G97" s="18"/>
      <c r="H97" s="18"/>
      <c r="I97" s="18"/>
      <c r="J97" s="18"/>
      <c r="K97" s="18"/>
      <c r="L97" s="18"/>
      <c r="M97" s="18"/>
      <c r="N97" s="18"/>
      <c r="O97" s="18"/>
      <c r="P97" s="18"/>
      <c r="Q97" s="18"/>
      <c r="R97" s="18"/>
      <c r="S97" s="18"/>
      <c r="T97" s="18"/>
      <c r="U97" s="18"/>
      <c r="V97" s="18"/>
      <c r="W97" s="18"/>
    </row>
    <row r="98" spans="1:854" ht="65.25" customHeight="1" x14ac:dyDescent="0.2">
      <c r="A98" s="43" t="s">
        <v>104</v>
      </c>
      <c r="B98" s="13">
        <v>67.599999999999994</v>
      </c>
      <c r="C98" s="13">
        <v>67.599999999999994</v>
      </c>
      <c r="D98" s="13">
        <f t="shared" si="9"/>
        <v>67.599999999999994</v>
      </c>
      <c r="E98" s="6">
        <f t="shared" si="24"/>
        <v>100</v>
      </c>
      <c r="F98" s="6">
        <f t="shared" si="25"/>
        <v>0</v>
      </c>
      <c r="G98" s="18"/>
      <c r="H98" s="18"/>
      <c r="I98" s="18"/>
      <c r="J98" s="18"/>
      <c r="K98" s="18"/>
      <c r="L98" s="18"/>
      <c r="M98" s="18"/>
      <c r="N98" s="18"/>
      <c r="O98" s="18"/>
      <c r="P98" s="18"/>
      <c r="Q98" s="18"/>
      <c r="R98" s="18"/>
      <c r="S98" s="18"/>
      <c r="T98" s="18"/>
      <c r="U98" s="18"/>
      <c r="V98" s="18"/>
      <c r="W98" s="18"/>
    </row>
    <row r="99" spans="1:854" ht="51" x14ac:dyDescent="0.2">
      <c r="A99" s="25" t="s">
        <v>21</v>
      </c>
      <c r="B99" s="10">
        <f>SUM(B28:B98)</f>
        <v>1324649.5900000001</v>
      </c>
      <c r="C99" s="10">
        <f>SUM(C28:C98)</f>
        <v>1301096.1000000001</v>
      </c>
      <c r="D99" s="10">
        <f>SUM(D28:D98)</f>
        <v>1300125.7</v>
      </c>
      <c r="E99" s="6">
        <f t="shared" si="24"/>
        <v>99.925416731323679</v>
      </c>
      <c r="F99" s="6">
        <f t="shared" si="25"/>
        <v>-970.4000000001397</v>
      </c>
      <c r="G99" s="18"/>
      <c r="H99" s="18"/>
      <c r="I99" s="18"/>
      <c r="J99" s="18"/>
      <c r="K99" s="18"/>
      <c r="L99" s="18"/>
      <c r="M99" s="18"/>
      <c r="N99" s="18"/>
      <c r="O99" s="18"/>
      <c r="P99" s="18"/>
      <c r="Q99" s="18"/>
      <c r="R99" s="18"/>
      <c r="S99" s="18"/>
      <c r="T99" s="18"/>
      <c r="U99" s="18"/>
      <c r="V99" s="18"/>
      <c r="W99" s="18"/>
    </row>
    <row r="100" spans="1:854" ht="25.5" x14ac:dyDescent="0.2">
      <c r="A100" s="19" t="s">
        <v>22</v>
      </c>
      <c r="B100" s="8"/>
      <c r="C100" s="15"/>
      <c r="D100" s="8"/>
      <c r="E100" s="6" t="e">
        <f t="shared" si="24"/>
        <v>#DIV/0!</v>
      </c>
      <c r="F100" s="6">
        <f t="shared" si="25"/>
        <v>0</v>
      </c>
      <c r="G100" s="18"/>
      <c r="H100" s="18"/>
      <c r="I100" s="18"/>
      <c r="J100" s="18"/>
      <c r="K100" s="18"/>
      <c r="L100" s="18"/>
      <c r="M100" s="18"/>
      <c r="N100" s="18"/>
      <c r="O100" s="18"/>
      <c r="P100" s="18"/>
      <c r="Q100" s="18"/>
      <c r="R100" s="18"/>
      <c r="S100" s="18"/>
      <c r="T100" s="18"/>
      <c r="U100" s="18"/>
      <c r="V100" s="18"/>
      <c r="W100" s="18"/>
    </row>
    <row r="101" spans="1:854" ht="26.25" x14ac:dyDescent="0.2">
      <c r="A101" s="20" t="s">
        <v>20</v>
      </c>
      <c r="B101" s="8"/>
      <c r="C101" s="15">
        <v>-207.6</v>
      </c>
      <c r="D101" s="15">
        <f>C101</f>
        <v>-207.6</v>
      </c>
      <c r="E101" s="6">
        <f t="shared" si="24"/>
        <v>100</v>
      </c>
      <c r="F101" s="6">
        <f t="shared" si="25"/>
        <v>0</v>
      </c>
      <c r="G101" s="18"/>
      <c r="H101" s="18"/>
      <c r="I101" s="18"/>
      <c r="J101" s="18"/>
      <c r="K101" s="18"/>
      <c r="L101" s="18"/>
      <c r="M101" s="18"/>
      <c r="N101" s="18"/>
      <c r="O101" s="18"/>
      <c r="P101" s="18"/>
      <c r="Q101" s="18"/>
      <c r="R101" s="18"/>
      <c r="S101" s="18"/>
      <c r="T101" s="18"/>
      <c r="U101" s="18"/>
      <c r="V101" s="18"/>
      <c r="W101" s="18"/>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1"/>
      <c r="AY101" s="31"/>
      <c r="AZ101" s="31"/>
      <c r="BA101" s="31"/>
      <c r="BB101" s="31"/>
      <c r="BC101" s="31"/>
      <c r="BD101" s="31"/>
      <c r="BE101" s="31"/>
      <c r="BF101" s="31"/>
      <c r="BG101" s="31"/>
      <c r="BH101" s="31"/>
      <c r="BI101" s="31"/>
      <c r="BJ101" s="31"/>
      <c r="BK101" s="31"/>
      <c r="BL101" s="31"/>
      <c r="BM101" s="31"/>
      <c r="BN101" s="31"/>
      <c r="BO101" s="31"/>
      <c r="BP101" s="31"/>
      <c r="BQ101" s="31"/>
      <c r="BR101" s="31"/>
      <c r="BS101" s="31"/>
      <c r="BT101" s="31"/>
      <c r="BU101" s="31"/>
      <c r="BV101" s="31"/>
      <c r="BW101" s="31"/>
      <c r="BX101" s="31"/>
      <c r="BY101" s="31"/>
      <c r="BZ101" s="31"/>
      <c r="CA101" s="31"/>
      <c r="CB101" s="31"/>
      <c r="CC101" s="31"/>
      <c r="CD101" s="31"/>
      <c r="CE101" s="31"/>
      <c r="CF101" s="31"/>
      <c r="CG101" s="31"/>
      <c r="CH101" s="31"/>
      <c r="CI101" s="31"/>
      <c r="CJ101" s="31"/>
      <c r="CK101" s="31"/>
      <c r="CL101" s="31"/>
      <c r="CM101" s="31"/>
      <c r="CN101" s="31"/>
      <c r="CO101" s="31"/>
      <c r="CP101" s="31"/>
      <c r="CQ101" s="31"/>
      <c r="CR101" s="31"/>
      <c r="CS101" s="31"/>
      <c r="CT101" s="31"/>
      <c r="CU101" s="31"/>
      <c r="CV101" s="31"/>
      <c r="CW101" s="31"/>
      <c r="CX101" s="31"/>
      <c r="CY101" s="31"/>
      <c r="CZ101" s="31"/>
      <c r="DA101" s="31"/>
      <c r="DB101" s="31"/>
      <c r="DC101" s="31"/>
      <c r="DD101" s="31"/>
      <c r="DE101" s="31"/>
      <c r="DF101" s="31"/>
      <c r="DG101" s="31"/>
      <c r="DH101" s="31"/>
      <c r="DI101" s="31"/>
      <c r="DJ101" s="31"/>
      <c r="DK101" s="31"/>
      <c r="DL101" s="31"/>
      <c r="DM101" s="31"/>
      <c r="DN101" s="31"/>
      <c r="DO101" s="31"/>
      <c r="DP101" s="31"/>
      <c r="DQ101" s="31"/>
      <c r="DR101" s="31"/>
      <c r="DS101" s="31"/>
      <c r="DT101" s="31"/>
      <c r="DU101" s="31"/>
      <c r="DV101" s="31"/>
      <c r="DW101" s="31"/>
      <c r="DX101" s="31"/>
      <c r="DY101" s="31"/>
      <c r="DZ101" s="31"/>
      <c r="EA101" s="31"/>
      <c r="EB101" s="31"/>
      <c r="EC101" s="31"/>
      <c r="ED101" s="31"/>
      <c r="EE101" s="31"/>
      <c r="EF101" s="31"/>
      <c r="EG101" s="31"/>
      <c r="EH101" s="31"/>
      <c r="EI101" s="31"/>
      <c r="EJ101" s="31"/>
      <c r="EK101" s="31"/>
      <c r="EL101" s="31"/>
      <c r="EM101" s="31"/>
      <c r="EN101" s="31"/>
      <c r="EO101" s="31"/>
      <c r="EP101" s="31"/>
      <c r="EQ101" s="31"/>
      <c r="ER101" s="31"/>
      <c r="ES101" s="31"/>
      <c r="ET101" s="31"/>
      <c r="EU101" s="31"/>
      <c r="EV101" s="31"/>
      <c r="EW101" s="31"/>
      <c r="EX101" s="31"/>
      <c r="EY101" s="31"/>
      <c r="EZ101" s="31"/>
      <c r="FA101" s="31"/>
      <c r="FB101" s="31"/>
      <c r="FC101" s="31"/>
      <c r="FD101" s="31"/>
      <c r="FE101" s="31"/>
      <c r="FF101" s="31"/>
      <c r="FG101" s="31"/>
      <c r="FH101" s="31"/>
      <c r="FI101" s="31"/>
      <c r="FJ101" s="31"/>
      <c r="FK101" s="31"/>
      <c r="FL101" s="31"/>
      <c r="FM101" s="31"/>
      <c r="FN101" s="31"/>
      <c r="FO101" s="31"/>
      <c r="FP101" s="31"/>
      <c r="FQ101" s="31"/>
      <c r="FR101" s="31"/>
      <c r="FS101" s="31"/>
      <c r="FT101" s="31"/>
      <c r="FU101" s="31"/>
      <c r="FV101" s="31"/>
      <c r="FW101" s="31"/>
      <c r="FX101" s="31"/>
      <c r="FY101" s="31"/>
      <c r="FZ101" s="31"/>
      <c r="GA101" s="31"/>
      <c r="GB101" s="31"/>
      <c r="GC101" s="31"/>
      <c r="GD101" s="31"/>
      <c r="GE101" s="31"/>
      <c r="GF101" s="31"/>
      <c r="GG101" s="31"/>
      <c r="GH101" s="31"/>
      <c r="GI101" s="31"/>
      <c r="GJ101" s="31"/>
      <c r="GK101" s="31"/>
      <c r="GL101" s="31"/>
      <c r="GM101" s="31"/>
      <c r="GN101" s="31"/>
      <c r="GO101" s="31"/>
      <c r="GP101" s="31"/>
      <c r="GQ101" s="31"/>
      <c r="GR101" s="31"/>
      <c r="GS101" s="31"/>
      <c r="GT101" s="31"/>
      <c r="GU101" s="31"/>
      <c r="GV101" s="31"/>
      <c r="GW101" s="31"/>
      <c r="GX101" s="31"/>
      <c r="GY101" s="31"/>
      <c r="GZ101" s="31"/>
      <c r="HA101" s="31"/>
      <c r="HB101" s="31"/>
      <c r="HC101" s="31"/>
      <c r="HD101" s="31"/>
      <c r="HE101" s="31"/>
      <c r="HF101" s="31"/>
      <c r="HG101" s="31"/>
      <c r="HH101" s="31"/>
      <c r="HI101" s="31"/>
      <c r="HJ101" s="31"/>
      <c r="HK101" s="31"/>
      <c r="HL101" s="31"/>
      <c r="HM101" s="31"/>
      <c r="HN101" s="31"/>
      <c r="HO101" s="31"/>
      <c r="HP101" s="31"/>
      <c r="HQ101" s="31"/>
      <c r="HR101" s="31"/>
      <c r="HS101" s="31"/>
      <c r="HT101" s="31"/>
      <c r="HU101" s="31"/>
      <c r="HV101" s="31"/>
      <c r="HW101" s="31"/>
      <c r="HX101" s="31"/>
      <c r="HY101" s="31"/>
      <c r="HZ101" s="31"/>
      <c r="IA101" s="31"/>
      <c r="IB101" s="31"/>
      <c r="IC101" s="31"/>
      <c r="ID101" s="31"/>
      <c r="IE101" s="31"/>
      <c r="IF101" s="31"/>
      <c r="IG101" s="31"/>
      <c r="IH101" s="31"/>
      <c r="II101" s="31"/>
      <c r="IJ101" s="31"/>
      <c r="IK101" s="31"/>
      <c r="IL101" s="31"/>
      <c r="IM101" s="31"/>
      <c r="IN101" s="31"/>
      <c r="IO101" s="31"/>
      <c r="IP101" s="31"/>
      <c r="IQ101" s="31"/>
      <c r="IR101" s="31"/>
      <c r="IS101" s="31"/>
      <c r="IT101" s="31"/>
      <c r="IU101" s="31"/>
      <c r="IV101" s="31"/>
      <c r="IW101" s="31"/>
      <c r="IX101" s="31"/>
      <c r="IY101" s="31"/>
      <c r="IZ101" s="31"/>
      <c r="JA101" s="31"/>
      <c r="JB101" s="31"/>
      <c r="JC101" s="31"/>
      <c r="JD101" s="31"/>
      <c r="JE101" s="31"/>
      <c r="JF101" s="31"/>
      <c r="JG101" s="31"/>
      <c r="JH101" s="31"/>
      <c r="JI101" s="31"/>
      <c r="JJ101" s="31"/>
      <c r="JK101" s="31"/>
      <c r="JL101" s="31"/>
      <c r="JM101" s="31"/>
      <c r="JN101" s="31"/>
      <c r="JO101" s="31"/>
      <c r="JP101" s="31"/>
      <c r="JQ101" s="31"/>
      <c r="JR101" s="31"/>
      <c r="JS101" s="31"/>
      <c r="JT101" s="31"/>
      <c r="JU101" s="31"/>
      <c r="JV101" s="31"/>
      <c r="JW101" s="31"/>
      <c r="JX101" s="31"/>
      <c r="JY101" s="31"/>
      <c r="JZ101" s="31"/>
      <c r="KA101" s="31"/>
      <c r="KB101" s="31"/>
      <c r="KC101" s="31"/>
      <c r="KD101" s="31"/>
      <c r="KE101" s="31"/>
      <c r="KF101" s="31"/>
      <c r="KG101" s="31"/>
      <c r="KH101" s="31"/>
      <c r="KI101" s="31"/>
      <c r="KJ101" s="31"/>
      <c r="KK101" s="31"/>
      <c r="KL101" s="31"/>
      <c r="KM101" s="31"/>
      <c r="KN101" s="31"/>
      <c r="KO101" s="31"/>
      <c r="KP101" s="31"/>
      <c r="KQ101" s="31"/>
      <c r="KR101" s="31"/>
      <c r="KS101" s="31"/>
      <c r="KT101" s="31"/>
      <c r="KU101" s="31"/>
      <c r="KV101" s="31"/>
      <c r="KW101" s="31"/>
      <c r="KX101" s="31"/>
      <c r="KY101" s="31"/>
      <c r="KZ101" s="31"/>
      <c r="LA101" s="31"/>
      <c r="LB101" s="31"/>
      <c r="LC101" s="31"/>
      <c r="LD101" s="31"/>
      <c r="LE101" s="31"/>
      <c r="LF101" s="31"/>
      <c r="LG101" s="31"/>
      <c r="LH101" s="31"/>
      <c r="LI101" s="31"/>
      <c r="LJ101" s="31"/>
      <c r="LK101" s="31"/>
      <c r="LL101" s="31"/>
      <c r="LM101" s="31"/>
      <c r="LN101" s="31"/>
      <c r="LO101" s="31"/>
      <c r="LP101" s="31"/>
      <c r="LQ101" s="31"/>
      <c r="LR101" s="31"/>
      <c r="LS101" s="31"/>
      <c r="LT101" s="31"/>
      <c r="LU101" s="31"/>
      <c r="LV101" s="31"/>
      <c r="LW101" s="31"/>
      <c r="LX101" s="31"/>
      <c r="LY101" s="31"/>
      <c r="LZ101" s="31"/>
      <c r="MA101" s="31"/>
      <c r="MB101" s="31"/>
      <c r="MC101" s="31"/>
      <c r="MD101" s="31"/>
      <c r="ME101" s="31"/>
      <c r="MF101" s="31"/>
      <c r="MG101" s="31"/>
      <c r="MH101" s="31"/>
      <c r="MI101" s="31"/>
      <c r="MJ101" s="31"/>
      <c r="MK101" s="31"/>
      <c r="ML101" s="31"/>
      <c r="MM101" s="31"/>
      <c r="MN101" s="31"/>
      <c r="MO101" s="31"/>
      <c r="MP101" s="31"/>
      <c r="MQ101" s="31"/>
      <c r="MR101" s="31"/>
      <c r="MS101" s="31"/>
      <c r="MT101" s="31"/>
      <c r="MU101" s="31"/>
      <c r="MV101" s="31"/>
      <c r="MW101" s="31"/>
      <c r="MX101" s="31"/>
      <c r="MY101" s="31"/>
      <c r="MZ101" s="31"/>
      <c r="NA101" s="31"/>
      <c r="NB101" s="31"/>
      <c r="NC101" s="31"/>
      <c r="ND101" s="31"/>
      <c r="NE101" s="31"/>
      <c r="NF101" s="31"/>
      <c r="NG101" s="31"/>
      <c r="NH101" s="31"/>
      <c r="NI101" s="31"/>
      <c r="NJ101" s="31"/>
      <c r="NK101" s="31"/>
      <c r="NL101" s="31"/>
      <c r="NM101" s="31"/>
      <c r="NN101" s="31"/>
      <c r="NO101" s="31"/>
      <c r="NP101" s="31"/>
      <c r="NQ101" s="31"/>
      <c r="NR101" s="31"/>
      <c r="NS101" s="31"/>
      <c r="NT101" s="31"/>
      <c r="NU101" s="31"/>
      <c r="NV101" s="31"/>
      <c r="NW101" s="31"/>
      <c r="NX101" s="31"/>
      <c r="NY101" s="31"/>
      <c r="NZ101" s="31"/>
      <c r="OA101" s="31"/>
      <c r="OB101" s="31"/>
      <c r="OC101" s="31"/>
      <c r="OD101" s="31"/>
      <c r="OE101" s="31"/>
      <c r="OF101" s="31"/>
      <c r="OG101" s="31"/>
      <c r="OH101" s="31"/>
      <c r="OI101" s="31"/>
      <c r="OJ101" s="31"/>
      <c r="OK101" s="31"/>
      <c r="OL101" s="31"/>
      <c r="OM101" s="31"/>
      <c r="ON101" s="31"/>
      <c r="OO101" s="31"/>
      <c r="OP101" s="31"/>
      <c r="OQ101" s="31"/>
      <c r="OR101" s="31"/>
      <c r="OS101" s="31"/>
      <c r="OT101" s="31"/>
      <c r="OU101" s="31"/>
      <c r="OV101" s="31"/>
      <c r="OW101" s="31"/>
      <c r="OX101" s="31"/>
      <c r="OY101" s="31"/>
      <c r="OZ101" s="31"/>
      <c r="PA101" s="31"/>
      <c r="PB101" s="31"/>
      <c r="PC101" s="31"/>
      <c r="PD101" s="31"/>
      <c r="PE101" s="31"/>
      <c r="PF101" s="31"/>
      <c r="PG101" s="31"/>
      <c r="PH101" s="31"/>
      <c r="PI101" s="31"/>
      <c r="PJ101" s="31"/>
      <c r="PK101" s="31"/>
      <c r="PL101" s="31"/>
      <c r="PM101" s="31"/>
      <c r="PN101" s="31"/>
      <c r="PO101" s="31"/>
      <c r="PP101" s="31"/>
      <c r="PQ101" s="31"/>
      <c r="PR101" s="31"/>
      <c r="PS101" s="31"/>
      <c r="PT101" s="31"/>
      <c r="PU101" s="31"/>
      <c r="PV101" s="31"/>
      <c r="PW101" s="31"/>
      <c r="PX101" s="31"/>
      <c r="PY101" s="31"/>
      <c r="PZ101" s="31"/>
      <c r="QA101" s="31"/>
      <c r="QB101" s="31"/>
      <c r="QC101" s="31"/>
      <c r="QD101" s="31"/>
      <c r="QE101" s="31"/>
      <c r="QF101" s="31"/>
      <c r="QG101" s="31"/>
      <c r="QH101" s="31"/>
      <c r="QI101" s="31"/>
      <c r="QJ101" s="31"/>
      <c r="QK101" s="31"/>
      <c r="QL101" s="31"/>
      <c r="QM101" s="31"/>
      <c r="QN101" s="31"/>
      <c r="QO101" s="31"/>
      <c r="QP101" s="31"/>
      <c r="QQ101" s="31"/>
      <c r="QR101" s="31"/>
      <c r="QS101" s="31"/>
      <c r="QT101" s="31"/>
      <c r="QU101" s="31"/>
      <c r="QV101" s="31"/>
      <c r="QW101" s="31"/>
      <c r="QX101" s="31"/>
      <c r="QY101" s="31"/>
      <c r="QZ101" s="31"/>
      <c r="RA101" s="31"/>
      <c r="RB101" s="31"/>
      <c r="RC101" s="31"/>
      <c r="RD101" s="31"/>
      <c r="RE101" s="31"/>
      <c r="RF101" s="31"/>
      <c r="RG101" s="31"/>
      <c r="RH101" s="31"/>
      <c r="RI101" s="31"/>
      <c r="RJ101" s="31"/>
      <c r="RK101" s="31"/>
      <c r="RL101" s="31"/>
      <c r="RM101" s="31"/>
      <c r="RN101" s="31"/>
      <c r="RO101" s="31"/>
      <c r="RP101" s="31"/>
      <c r="RQ101" s="31"/>
      <c r="RR101" s="31"/>
      <c r="RS101" s="31"/>
      <c r="RT101" s="31"/>
      <c r="RU101" s="31"/>
      <c r="RV101" s="31"/>
      <c r="RW101" s="31"/>
      <c r="RX101" s="31"/>
      <c r="RY101" s="31"/>
      <c r="RZ101" s="31"/>
      <c r="SA101" s="31"/>
      <c r="SB101" s="31"/>
      <c r="SC101" s="31"/>
      <c r="SD101" s="31"/>
      <c r="SE101" s="31"/>
      <c r="SF101" s="31"/>
      <c r="SG101" s="31"/>
      <c r="SH101" s="31"/>
      <c r="SI101" s="31"/>
      <c r="SJ101" s="31"/>
      <c r="SK101" s="31"/>
      <c r="SL101" s="31"/>
      <c r="SM101" s="31"/>
      <c r="SN101" s="31"/>
      <c r="SO101" s="31"/>
      <c r="SP101" s="31"/>
      <c r="SQ101" s="31"/>
      <c r="SR101" s="31"/>
      <c r="SS101" s="31"/>
      <c r="ST101" s="31"/>
      <c r="SU101" s="31"/>
      <c r="SV101" s="31"/>
      <c r="SW101" s="31"/>
      <c r="SX101" s="31"/>
      <c r="SY101" s="31"/>
      <c r="SZ101" s="31"/>
      <c r="TA101" s="31"/>
      <c r="TB101" s="31"/>
      <c r="TC101" s="31"/>
      <c r="TD101" s="31"/>
      <c r="TE101" s="31"/>
      <c r="TF101" s="31"/>
      <c r="TG101" s="31"/>
      <c r="TH101" s="31"/>
      <c r="TI101" s="31"/>
      <c r="TJ101" s="31"/>
      <c r="TK101" s="31"/>
      <c r="TL101" s="31"/>
      <c r="TM101" s="31"/>
      <c r="TN101" s="31"/>
      <c r="TO101" s="31"/>
      <c r="TP101" s="31"/>
      <c r="TQ101" s="31"/>
      <c r="TR101" s="31"/>
      <c r="TS101" s="31"/>
      <c r="TT101" s="31"/>
      <c r="TU101" s="31"/>
      <c r="TV101" s="31"/>
      <c r="TW101" s="31"/>
      <c r="TX101" s="31"/>
      <c r="TY101" s="31"/>
      <c r="TZ101" s="31"/>
      <c r="UA101" s="31"/>
      <c r="UB101" s="31"/>
      <c r="UC101" s="31"/>
      <c r="UD101" s="31"/>
      <c r="UE101" s="31"/>
      <c r="UF101" s="31"/>
      <c r="UG101" s="31"/>
      <c r="UH101" s="31"/>
      <c r="UI101" s="31"/>
      <c r="UJ101" s="31"/>
      <c r="UK101" s="31"/>
      <c r="UL101" s="31"/>
      <c r="UM101" s="31"/>
      <c r="UN101" s="31"/>
      <c r="UO101" s="31"/>
      <c r="UP101" s="31"/>
      <c r="UQ101" s="31"/>
      <c r="UR101" s="31"/>
      <c r="US101" s="31"/>
      <c r="UT101" s="31"/>
      <c r="UU101" s="31"/>
      <c r="UV101" s="31"/>
      <c r="UW101" s="31"/>
      <c r="UX101" s="31"/>
      <c r="UY101" s="31"/>
      <c r="UZ101" s="31"/>
      <c r="VA101" s="31"/>
      <c r="VB101" s="31"/>
      <c r="VC101" s="31"/>
      <c r="VD101" s="31"/>
      <c r="VE101" s="31"/>
      <c r="VF101" s="31"/>
      <c r="VG101" s="31"/>
      <c r="VH101" s="31"/>
      <c r="VI101" s="31"/>
      <c r="VJ101" s="31"/>
      <c r="VK101" s="31"/>
      <c r="VL101" s="31"/>
      <c r="VM101" s="31"/>
      <c r="VN101" s="31"/>
      <c r="VO101" s="31"/>
      <c r="VP101" s="31"/>
      <c r="VQ101" s="31"/>
      <c r="VR101" s="31"/>
      <c r="VS101" s="31"/>
      <c r="VT101" s="31"/>
      <c r="VU101" s="31"/>
      <c r="VV101" s="31"/>
      <c r="VW101" s="31"/>
      <c r="VX101" s="31"/>
      <c r="VY101" s="31"/>
      <c r="VZ101" s="31"/>
      <c r="WA101" s="31"/>
      <c r="WB101" s="31"/>
      <c r="WC101" s="31"/>
      <c r="WD101" s="31"/>
      <c r="WE101" s="31"/>
      <c r="WF101" s="31"/>
      <c r="WG101" s="31"/>
      <c r="WH101" s="31"/>
      <c r="WI101" s="31"/>
      <c r="WJ101" s="31"/>
      <c r="WK101" s="31"/>
      <c r="WL101" s="31"/>
      <c r="WM101" s="31"/>
      <c r="WN101" s="31"/>
      <c r="WO101" s="31"/>
      <c r="WP101" s="31"/>
      <c r="WQ101" s="31"/>
      <c r="WR101" s="31"/>
      <c r="WS101" s="31"/>
      <c r="WT101" s="31"/>
      <c r="WU101" s="31"/>
      <c r="WV101" s="31"/>
      <c r="WW101" s="31"/>
      <c r="WX101" s="31"/>
      <c r="WY101" s="31"/>
      <c r="WZ101" s="31"/>
      <c r="XA101" s="31"/>
      <c r="XB101" s="31"/>
      <c r="XC101" s="31"/>
      <c r="XD101" s="31"/>
      <c r="XE101" s="31"/>
      <c r="XF101" s="31"/>
      <c r="XG101" s="31"/>
      <c r="XH101" s="31"/>
      <c r="XI101" s="31"/>
      <c r="XJ101" s="31"/>
      <c r="XK101" s="31"/>
      <c r="XL101" s="31"/>
      <c r="XM101" s="31"/>
      <c r="XN101" s="31"/>
      <c r="XO101" s="31"/>
      <c r="XP101" s="31"/>
      <c r="XQ101" s="31"/>
      <c r="XR101" s="31"/>
      <c r="XS101" s="31"/>
      <c r="XT101" s="31"/>
      <c r="XU101" s="31"/>
      <c r="XV101" s="31"/>
      <c r="XW101" s="31"/>
      <c r="XX101" s="31"/>
      <c r="XY101" s="31"/>
      <c r="XZ101" s="31"/>
      <c r="YA101" s="31"/>
      <c r="YB101" s="31"/>
      <c r="YC101" s="31"/>
      <c r="YD101" s="31"/>
      <c r="YE101" s="31"/>
      <c r="YF101" s="31"/>
      <c r="YG101" s="31"/>
      <c r="YH101" s="31"/>
      <c r="YI101" s="31"/>
      <c r="YJ101" s="31"/>
      <c r="YK101" s="31"/>
      <c r="YL101" s="31"/>
      <c r="YM101" s="31"/>
      <c r="YN101" s="31"/>
      <c r="YO101" s="31"/>
      <c r="YP101" s="31"/>
      <c r="YQ101" s="31"/>
      <c r="YR101" s="31"/>
      <c r="YS101" s="31"/>
      <c r="YT101" s="31"/>
      <c r="YU101" s="31"/>
      <c r="YV101" s="31"/>
      <c r="YW101" s="31"/>
      <c r="YX101" s="31"/>
      <c r="YY101" s="31"/>
      <c r="YZ101" s="31"/>
      <c r="ZA101" s="31"/>
      <c r="ZB101" s="31"/>
      <c r="ZC101" s="31"/>
      <c r="ZD101" s="31"/>
      <c r="ZE101" s="31"/>
      <c r="ZF101" s="31"/>
      <c r="ZG101" s="31"/>
      <c r="ZH101" s="31"/>
      <c r="ZI101" s="31"/>
      <c r="ZJ101" s="31"/>
      <c r="ZK101" s="31"/>
      <c r="ZL101" s="31"/>
      <c r="ZM101" s="31"/>
      <c r="ZN101" s="31"/>
      <c r="ZO101" s="31"/>
      <c r="ZP101" s="31"/>
      <c r="ZQ101" s="31"/>
      <c r="ZR101" s="31"/>
      <c r="ZS101" s="31"/>
      <c r="ZT101" s="31"/>
      <c r="ZU101" s="31"/>
      <c r="ZV101" s="31"/>
      <c r="ZW101" s="31"/>
      <c r="ZX101" s="31"/>
      <c r="ZY101" s="31"/>
      <c r="ZZ101" s="31"/>
      <c r="AAA101" s="31"/>
      <c r="AAB101" s="31"/>
      <c r="AAC101" s="31"/>
      <c r="AAD101" s="31"/>
      <c r="AAE101" s="31"/>
      <c r="AAF101" s="31"/>
      <c r="AAG101" s="31"/>
      <c r="AAH101" s="31"/>
      <c r="AAI101" s="31"/>
      <c r="AAJ101" s="31"/>
      <c r="AAK101" s="31"/>
      <c r="AAL101" s="31"/>
      <c r="AAM101" s="31"/>
      <c r="AAN101" s="31"/>
      <c r="AAO101" s="31"/>
      <c r="AAP101" s="31"/>
      <c r="AAQ101" s="31"/>
      <c r="AAR101" s="31"/>
      <c r="AAS101" s="31"/>
      <c r="AAT101" s="31"/>
      <c r="AAU101" s="31"/>
      <c r="AAV101" s="31"/>
      <c r="AAW101" s="31"/>
      <c r="AAX101" s="31"/>
      <c r="AAY101" s="31"/>
      <c r="AAZ101" s="31"/>
      <c r="ABA101" s="31"/>
      <c r="ABB101" s="31"/>
      <c r="ABC101" s="31"/>
      <c r="ABD101" s="31"/>
      <c r="ABE101" s="31"/>
      <c r="ABF101" s="31"/>
      <c r="ABG101" s="31"/>
      <c r="ABH101" s="31"/>
      <c r="ABI101" s="31"/>
      <c r="ABJ101" s="31"/>
      <c r="ABK101" s="31"/>
      <c r="ABL101" s="31"/>
      <c r="ABM101" s="31"/>
      <c r="ABN101" s="31"/>
      <c r="ABO101" s="31"/>
      <c r="ABP101" s="31"/>
      <c r="ABQ101" s="31"/>
      <c r="ABR101" s="31"/>
      <c r="ABS101" s="31"/>
      <c r="ABT101" s="31"/>
      <c r="ABU101" s="31"/>
      <c r="ABV101" s="31"/>
      <c r="ABW101" s="31"/>
      <c r="ABX101" s="31"/>
      <c r="ABY101" s="31"/>
      <c r="ABZ101" s="31"/>
      <c r="ACA101" s="31"/>
      <c r="ACB101" s="31"/>
      <c r="ACC101" s="31"/>
      <c r="ACD101" s="31"/>
      <c r="ACE101" s="31"/>
      <c r="ACF101" s="31"/>
      <c r="ACG101" s="31"/>
      <c r="ACH101" s="31"/>
      <c r="ACI101" s="31"/>
      <c r="ACJ101" s="31"/>
      <c r="ACK101" s="31"/>
      <c r="ACL101" s="31"/>
      <c r="ACM101" s="31"/>
      <c r="ACN101" s="31"/>
      <c r="ACO101" s="31"/>
      <c r="ACP101" s="31"/>
      <c r="ACQ101" s="31"/>
      <c r="ACR101" s="31"/>
      <c r="ACS101" s="31"/>
      <c r="ACT101" s="31"/>
      <c r="ACU101" s="31"/>
      <c r="ACV101" s="31"/>
      <c r="ACW101" s="31"/>
      <c r="ACX101" s="31"/>
      <c r="ACY101" s="31"/>
      <c r="ACZ101" s="31"/>
      <c r="ADA101" s="31"/>
      <c r="ADB101" s="31"/>
      <c r="ADC101" s="31"/>
      <c r="ADD101" s="31"/>
      <c r="ADE101" s="31"/>
      <c r="ADF101" s="31"/>
      <c r="ADG101" s="31"/>
      <c r="ADH101" s="31"/>
      <c r="ADI101" s="31"/>
      <c r="ADJ101" s="31"/>
      <c r="ADK101" s="31"/>
      <c r="ADL101" s="31"/>
      <c r="ADM101" s="31"/>
      <c r="ADN101" s="31"/>
      <c r="ADO101" s="31"/>
      <c r="ADP101" s="31"/>
      <c r="ADQ101" s="31"/>
      <c r="ADR101" s="31"/>
      <c r="ADS101" s="31"/>
      <c r="ADT101" s="31"/>
      <c r="ADU101" s="31"/>
      <c r="ADV101" s="31"/>
      <c r="ADW101" s="31"/>
      <c r="ADX101" s="31"/>
      <c r="ADY101" s="31"/>
      <c r="ADZ101" s="31"/>
      <c r="AEA101" s="31"/>
      <c r="AEB101" s="31"/>
      <c r="AEC101" s="31"/>
      <c r="AED101" s="31"/>
      <c r="AEE101" s="31"/>
      <c r="AEF101" s="31"/>
      <c r="AEG101" s="31"/>
      <c r="AEH101" s="31"/>
      <c r="AEI101" s="31"/>
      <c r="AEJ101" s="31"/>
      <c r="AEK101" s="31"/>
      <c r="AEL101" s="31"/>
      <c r="AEM101" s="31"/>
      <c r="AEN101" s="31"/>
      <c r="AEO101" s="31"/>
      <c r="AEP101" s="31"/>
      <c r="AEQ101" s="31"/>
      <c r="AER101" s="31"/>
      <c r="AES101" s="31"/>
      <c r="AET101" s="31"/>
      <c r="AEU101" s="31"/>
      <c r="AEV101" s="31"/>
      <c r="AEW101" s="31"/>
      <c r="AEX101" s="31"/>
      <c r="AEY101" s="31"/>
      <c r="AEZ101" s="31"/>
      <c r="AFA101" s="31"/>
      <c r="AFB101" s="31"/>
      <c r="AFC101" s="31"/>
      <c r="AFD101" s="31"/>
      <c r="AFE101" s="31"/>
      <c r="AFF101" s="31"/>
      <c r="AFG101" s="31"/>
      <c r="AFH101" s="31"/>
      <c r="AFI101" s="31"/>
      <c r="AFJ101" s="31"/>
      <c r="AFK101" s="31"/>
      <c r="AFL101" s="31"/>
      <c r="AFM101" s="31"/>
      <c r="AFN101" s="31"/>
      <c r="AFO101" s="31"/>
      <c r="AFP101" s="31"/>
      <c r="AFQ101" s="31"/>
      <c r="AFR101" s="31"/>
      <c r="AFS101" s="31"/>
      <c r="AFT101" s="31"/>
      <c r="AFU101" s="31"/>
      <c r="AFV101" s="31"/>
    </row>
    <row r="102" spans="1:854" s="22" customFormat="1" ht="25.5" x14ac:dyDescent="0.2">
      <c r="A102" s="25" t="s">
        <v>38</v>
      </c>
      <c r="B102" s="9">
        <f>SUM(B99:B101)</f>
        <v>1324649.5900000001</v>
      </c>
      <c r="C102" s="9">
        <f>SUM(C99:C101)</f>
        <v>1300888.5</v>
      </c>
      <c r="D102" s="10">
        <f>SUM(D99:D101)</f>
        <v>1299918.0999999999</v>
      </c>
      <c r="E102" s="6">
        <f t="shared" si="24"/>
        <v>99.925404829084101</v>
      </c>
      <c r="F102" s="6">
        <f t="shared" si="25"/>
        <v>-970.4000000001397</v>
      </c>
      <c r="G102" s="18"/>
      <c r="H102" s="18"/>
      <c r="I102" s="18"/>
      <c r="J102" s="18"/>
      <c r="K102" s="18"/>
      <c r="L102" s="18"/>
      <c r="M102" s="18"/>
      <c r="N102" s="18"/>
      <c r="O102" s="18"/>
      <c r="P102" s="18"/>
      <c r="Q102" s="18"/>
      <c r="R102" s="18"/>
      <c r="S102" s="18"/>
      <c r="T102" s="18"/>
      <c r="U102" s="18"/>
      <c r="V102" s="18"/>
      <c r="W102" s="18"/>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1"/>
      <c r="AY102" s="31"/>
      <c r="AZ102" s="31"/>
      <c r="BA102" s="31"/>
      <c r="BB102" s="31"/>
      <c r="BC102" s="31"/>
      <c r="BD102" s="31"/>
      <c r="BE102" s="31"/>
      <c r="BF102" s="31"/>
      <c r="BG102" s="31"/>
      <c r="BH102" s="31"/>
      <c r="BI102" s="31"/>
      <c r="BJ102" s="31"/>
      <c r="BK102" s="31"/>
      <c r="BL102" s="31"/>
      <c r="BM102" s="31"/>
      <c r="BN102" s="31"/>
      <c r="BO102" s="31"/>
      <c r="BP102" s="31"/>
      <c r="BQ102" s="31"/>
      <c r="BR102" s="31"/>
      <c r="BS102" s="31"/>
      <c r="BT102" s="31"/>
      <c r="BU102" s="31"/>
      <c r="BV102" s="31"/>
      <c r="BW102" s="31"/>
      <c r="BX102" s="31"/>
      <c r="BY102" s="31"/>
      <c r="BZ102" s="31"/>
      <c r="CA102" s="31"/>
      <c r="CB102" s="31"/>
      <c r="CC102" s="31"/>
      <c r="CD102" s="31"/>
      <c r="CE102" s="31"/>
      <c r="CF102" s="31"/>
      <c r="CG102" s="31"/>
      <c r="CH102" s="31"/>
      <c r="CI102" s="31"/>
      <c r="CJ102" s="31"/>
      <c r="CK102" s="31"/>
      <c r="CL102" s="31"/>
      <c r="CM102" s="31"/>
      <c r="CN102" s="31"/>
      <c r="CO102" s="31"/>
      <c r="CP102" s="31"/>
      <c r="CQ102" s="31"/>
      <c r="CR102" s="31"/>
      <c r="CS102" s="31"/>
      <c r="CT102" s="31"/>
      <c r="CU102" s="31"/>
      <c r="CV102" s="31"/>
      <c r="CW102" s="31"/>
      <c r="CX102" s="31"/>
      <c r="CY102" s="31"/>
      <c r="CZ102" s="31"/>
      <c r="DA102" s="31"/>
      <c r="DB102" s="31"/>
      <c r="DC102" s="31"/>
      <c r="DD102" s="31"/>
      <c r="DE102" s="31"/>
      <c r="DF102" s="31"/>
      <c r="DG102" s="31"/>
      <c r="DH102" s="31"/>
      <c r="DI102" s="31"/>
      <c r="DJ102" s="31"/>
      <c r="DK102" s="31"/>
      <c r="DL102" s="31"/>
      <c r="DM102" s="31"/>
      <c r="DN102" s="31"/>
      <c r="DO102" s="31"/>
      <c r="DP102" s="31"/>
      <c r="DQ102" s="31"/>
      <c r="DR102" s="31"/>
      <c r="DS102" s="31"/>
      <c r="DT102" s="31"/>
      <c r="DU102" s="31"/>
      <c r="DV102" s="31"/>
      <c r="DW102" s="31"/>
      <c r="DX102" s="31"/>
      <c r="DY102" s="31"/>
      <c r="DZ102" s="31"/>
      <c r="EA102" s="31"/>
      <c r="EB102" s="31"/>
      <c r="EC102" s="31"/>
      <c r="ED102" s="31"/>
      <c r="EE102" s="31"/>
      <c r="EF102" s="31"/>
      <c r="EG102" s="31"/>
      <c r="EH102" s="31"/>
      <c r="EI102" s="31"/>
      <c r="EJ102" s="31"/>
      <c r="EK102" s="31"/>
      <c r="EL102" s="31"/>
      <c r="EM102" s="31"/>
      <c r="EN102" s="31"/>
      <c r="EO102" s="31"/>
      <c r="EP102" s="31"/>
      <c r="EQ102" s="31"/>
      <c r="ER102" s="31"/>
      <c r="ES102" s="31"/>
      <c r="ET102" s="31"/>
      <c r="EU102" s="31"/>
      <c r="EV102" s="31"/>
      <c r="EW102" s="31"/>
      <c r="EX102" s="31"/>
      <c r="EY102" s="31"/>
      <c r="EZ102" s="31"/>
      <c r="FA102" s="31"/>
      <c r="FB102" s="31"/>
      <c r="FC102" s="31"/>
      <c r="FD102" s="31"/>
      <c r="FE102" s="31"/>
      <c r="FF102" s="31"/>
      <c r="FG102" s="31"/>
      <c r="FH102" s="31"/>
      <c r="FI102" s="31"/>
      <c r="FJ102" s="31"/>
      <c r="FK102" s="31"/>
      <c r="FL102" s="31"/>
      <c r="FM102" s="31"/>
      <c r="FN102" s="31"/>
      <c r="FO102" s="31"/>
      <c r="FP102" s="31"/>
      <c r="FQ102" s="31"/>
      <c r="FR102" s="31"/>
      <c r="FS102" s="31"/>
      <c r="FT102" s="31"/>
      <c r="FU102" s="31"/>
      <c r="FV102" s="31"/>
      <c r="FW102" s="31"/>
      <c r="FX102" s="31"/>
      <c r="FY102" s="31"/>
      <c r="FZ102" s="31"/>
      <c r="GA102" s="31"/>
      <c r="GB102" s="31"/>
      <c r="GC102" s="31"/>
      <c r="GD102" s="31"/>
      <c r="GE102" s="31"/>
      <c r="GF102" s="31"/>
      <c r="GG102" s="31"/>
      <c r="GH102" s="31"/>
      <c r="GI102" s="31"/>
      <c r="GJ102" s="31"/>
      <c r="GK102" s="31"/>
      <c r="GL102" s="31"/>
      <c r="GM102" s="31"/>
      <c r="GN102" s="31"/>
      <c r="GO102" s="31"/>
      <c r="GP102" s="31"/>
      <c r="GQ102" s="31"/>
      <c r="GR102" s="31"/>
      <c r="GS102" s="31"/>
      <c r="GT102" s="31"/>
      <c r="GU102" s="31"/>
      <c r="GV102" s="31"/>
      <c r="GW102" s="31"/>
      <c r="GX102" s="31"/>
      <c r="GY102" s="31"/>
      <c r="GZ102" s="31"/>
      <c r="HA102" s="31"/>
      <c r="HB102" s="31"/>
      <c r="HC102" s="31"/>
      <c r="HD102" s="31"/>
      <c r="HE102" s="31"/>
      <c r="HF102" s="31"/>
      <c r="HG102" s="31"/>
      <c r="HH102" s="31"/>
      <c r="HI102" s="31"/>
      <c r="HJ102" s="31"/>
      <c r="HK102" s="31"/>
      <c r="HL102" s="31"/>
      <c r="HM102" s="31"/>
      <c r="HN102" s="31"/>
      <c r="HO102" s="31"/>
      <c r="HP102" s="31"/>
      <c r="HQ102" s="31"/>
      <c r="HR102" s="31"/>
      <c r="HS102" s="31"/>
      <c r="HT102" s="31"/>
      <c r="HU102" s="31"/>
      <c r="HV102" s="31"/>
      <c r="HW102" s="31"/>
      <c r="HX102" s="31"/>
      <c r="HY102" s="31"/>
      <c r="HZ102" s="31"/>
      <c r="IA102" s="31"/>
      <c r="IB102" s="31"/>
      <c r="IC102" s="31"/>
      <c r="ID102" s="31"/>
      <c r="IE102" s="31"/>
      <c r="IF102" s="31"/>
      <c r="IG102" s="31"/>
      <c r="IH102" s="31"/>
      <c r="II102" s="31"/>
      <c r="IJ102" s="31"/>
      <c r="IK102" s="31"/>
      <c r="IL102" s="31"/>
      <c r="IM102" s="31"/>
      <c r="IN102" s="31"/>
      <c r="IO102" s="31"/>
      <c r="IP102" s="31"/>
      <c r="IQ102" s="31"/>
      <c r="IR102" s="31"/>
      <c r="IS102" s="31"/>
      <c r="IT102" s="31"/>
      <c r="IU102" s="31"/>
      <c r="IV102" s="31"/>
      <c r="IW102" s="31"/>
      <c r="IX102" s="31"/>
      <c r="IY102" s="31"/>
      <c r="IZ102" s="31"/>
      <c r="JA102" s="31"/>
      <c r="JB102" s="31"/>
      <c r="JC102" s="31"/>
      <c r="JD102" s="31"/>
      <c r="JE102" s="31"/>
      <c r="JF102" s="31"/>
      <c r="JG102" s="31"/>
      <c r="JH102" s="31"/>
      <c r="JI102" s="31"/>
      <c r="JJ102" s="31"/>
      <c r="JK102" s="31"/>
      <c r="JL102" s="31"/>
      <c r="JM102" s="31"/>
      <c r="JN102" s="31"/>
      <c r="JO102" s="31"/>
      <c r="JP102" s="31"/>
      <c r="JQ102" s="31"/>
      <c r="JR102" s="31"/>
      <c r="JS102" s="31"/>
      <c r="JT102" s="31"/>
      <c r="JU102" s="31"/>
      <c r="JV102" s="31"/>
      <c r="JW102" s="31"/>
      <c r="JX102" s="31"/>
      <c r="JY102" s="31"/>
      <c r="JZ102" s="31"/>
      <c r="KA102" s="31"/>
      <c r="KB102" s="31"/>
      <c r="KC102" s="31"/>
      <c r="KD102" s="31"/>
      <c r="KE102" s="31"/>
      <c r="KF102" s="31"/>
      <c r="KG102" s="31"/>
      <c r="KH102" s="31"/>
      <c r="KI102" s="31"/>
      <c r="KJ102" s="31"/>
      <c r="KK102" s="31"/>
      <c r="KL102" s="31"/>
      <c r="KM102" s="31"/>
      <c r="KN102" s="31"/>
      <c r="KO102" s="31"/>
      <c r="KP102" s="31"/>
      <c r="KQ102" s="31"/>
      <c r="KR102" s="31"/>
      <c r="KS102" s="31"/>
      <c r="KT102" s="31"/>
      <c r="KU102" s="31"/>
      <c r="KV102" s="31"/>
      <c r="KW102" s="31"/>
      <c r="KX102" s="31"/>
      <c r="KY102" s="31"/>
      <c r="KZ102" s="31"/>
      <c r="LA102" s="31"/>
      <c r="LB102" s="31"/>
      <c r="LC102" s="31"/>
      <c r="LD102" s="31"/>
      <c r="LE102" s="31"/>
      <c r="LF102" s="31"/>
      <c r="LG102" s="31"/>
      <c r="LH102" s="31"/>
      <c r="LI102" s="31"/>
      <c r="LJ102" s="31"/>
      <c r="LK102" s="31"/>
      <c r="LL102" s="31"/>
      <c r="LM102" s="31"/>
      <c r="LN102" s="31"/>
      <c r="LO102" s="31"/>
      <c r="LP102" s="31"/>
      <c r="LQ102" s="31"/>
      <c r="LR102" s="31"/>
      <c r="LS102" s="31"/>
      <c r="LT102" s="31"/>
      <c r="LU102" s="31"/>
      <c r="LV102" s="31"/>
      <c r="LW102" s="31"/>
      <c r="LX102" s="31"/>
      <c r="LY102" s="31"/>
      <c r="LZ102" s="31"/>
      <c r="MA102" s="31"/>
      <c r="MB102" s="31"/>
      <c r="MC102" s="31"/>
      <c r="MD102" s="31"/>
      <c r="ME102" s="31"/>
      <c r="MF102" s="31"/>
      <c r="MG102" s="31"/>
      <c r="MH102" s="31"/>
      <c r="MI102" s="31"/>
      <c r="MJ102" s="31"/>
      <c r="MK102" s="31"/>
      <c r="ML102" s="31"/>
      <c r="MM102" s="31"/>
      <c r="MN102" s="31"/>
      <c r="MO102" s="31"/>
      <c r="MP102" s="31"/>
      <c r="MQ102" s="31"/>
      <c r="MR102" s="31"/>
      <c r="MS102" s="31"/>
      <c r="MT102" s="31"/>
      <c r="MU102" s="31"/>
      <c r="MV102" s="31"/>
      <c r="MW102" s="31"/>
      <c r="MX102" s="31"/>
      <c r="MY102" s="31"/>
      <c r="MZ102" s="31"/>
      <c r="NA102" s="31"/>
      <c r="NB102" s="31"/>
      <c r="NC102" s="31"/>
      <c r="ND102" s="31"/>
      <c r="NE102" s="31"/>
      <c r="NF102" s="31"/>
      <c r="NG102" s="31"/>
      <c r="NH102" s="31"/>
      <c r="NI102" s="31"/>
      <c r="NJ102" s="31"/>
      <c r="NK102" s="31"/>
      <c r="NL102" s="31"/>
      <c r="NM102" s="31"/>
      <c r="NN102" s="31"/>
      <c r="NO102" s="31"/>
      <c r="NP102" s="31"/>
      <c r="NQ102" s="31"/>
      <c r="NR102" s="31"/>
      <c r="NS102" s="31"/>
      <c r="NT102" s="31"/>
      <c r="NU102" s="31"/>
      <c r="NV102" s="31"/>
      <c r="NW102" s="31"/>
      <c r="NX102" s="31"/>
      <c r="NY102" s="31"/>
      <c r="NZ102" s="31"/>
      <c r="OA102" s="31"/>
      <c r="OB102" s="31"/>
      <c r="OC102" s="31"/>
      <c r="OD102" s="31"/>
      <c r="OE102" s="31"/>
      <c r="OF102" s="31"/>
      <c r="OG102" s="31"/>
      <c r="OH102" s="31"/>
      <c r="OI102" s="31"/>
      <c r="OJ102" s="31"/>
      <c r="OK102" s="31"/>
      <c r="OL102" s="31"/>
      <c r="OM102" s="31"/>
      <c r="ON102" s="31"/>
      <c r="OO102" s="31"/>
      <c r="OP102" s="31"/>
      <c r="OQ102" s="31"/>
      <c r="OR102" s="31"/>
      <c r="OS102" s="31"/>
      <c r="OT102" s="31"/>
      <c r="OU102" s="31"/>
      <c r="OV102" s="31"/>
      <c r="OW102" s="31"/>
      <c r="OX102" s="31"/>
      <c r="OY102" s="31"/>
      <c r="OZ102" s="31"/>
      <c r="PA102" s="31"/>
      <c r="PB102" s="31"/>
      <c r="PC102" s="31"/>
      <c r="PD102" s="31"/>
      <c r="PE102" s="31"/>
      <c r="PF102" s="31"/>
      <c r="PG102" s="31"/>
      <c r="PH102" s="31"/>
      <c r="PI102" s="31"/>
      <c r="PJ102" s="31"/>
      <c r="PK102" s="31"/>
      <c r="PL102" s="31"/>
      <c r="PM102" s="31"/>
      <c r="PN102" s="31"/>
      <c r="PO102" s="31"/>
      <c r="PP102" s="31"/>
      <c r="PQ102" s="31"/>
      <c r="PR102" s="31"/>
      <c r="PS102" s="31"/>
      <c r="PT102" s="31"/>
      <c r="PU102" s="31"/>
      <c r="PV102" s="31"/>
      <c r="PW102" s="31"/>
      <c r="PX102" s="31"/>
      <c r="PY102" s="31"/>
      <c r="PZ102" s="31"/>
      <c r="QA102" s="31"/>
      <c r="QB102" s="31"/>
      <c r="QC102" s="31"/>
      <c r="QD102" s="31"/>
      <c r="QE102" s="31"/>
      <c r="QF102" s="31"/>
      <c r="QG102" s="31"/>
      <c r="QH102" s="31"/>
      <c r="QI102" s="31"/>
      <c r="QJ102" s="31"/>
      <c r="QK102" s="31"/>
      <c r="QL102" s="31"/>
      <c r="QM102" s="31"/>
      <c r="QN102" s="31"/>
      <c r="QO102" s="31"/>
      <c r="QP102" s="31"/>
      <c r="QQ102" s="31"/>
      <c r="QR102" s="31"/>
      <c r="QS102" s="31"/>
      <c r="QT102" s="31"/>
      <c r="QU102" s="31"/>
      <c r="QV102" s="31"/>
      <c r="QW102" s="31"/>
      <c r="QX102" s="31"/>
      <c r="QY102" s="31"/>
      <c r="QZ102" s="31"/>
      <c r="RA102" s="31"/>
      <c r="RB102" s="31"/>
      <c r="RC102" s="31"/>
      <c r="RD102" s="31"/>
      <c r="RE102" s="31"/>
      <c r="RF102" s="31"/>
      <c r="RG102" s="31"/>
      <c r="RH102" s="31"/>
      <c r="RI102" s="31"/>
      <c r="RJ102" s="31"/>
      <c r="RK102" s="31"/>
      <c r="RL102" s="31"/>
      <c r="RM102" s="31"/>
      <c r="RN102" s="31"/>
      <c r="RO102" s="31"/>
      <c r="RP102" s="31"/>
      <c r="RQ102" s="31"/>
      <c r="RR102" s="31"/>
      <c r="RS102" s="31"/>
      <c r="RT102" s="31"/>
      <c r="RU102" s="31"/>
      <c r="RV102" s="31"/>
      <c r="RW102" s="31"/>
      <c r="RX102" s="31"/>
      <c r="RY102" s="31"/>
      <c r="RZ102" s="31"/>
      <c r="SA102" s="31"/>
      <c r="SB102" s="31"/>
      <c r="SC102" s="31"/>
      <c r="SD102" s="31"/>
      <c r="SE102" s="31"/>
      <c r="SF102" s="31"/>
      <c r="SG102" s="31"/>
      <c r="SH102" s="31"/>
      <c r="SI102" s="31"/>
      <c r="SJ102" s="31"/>
      <c r="SK102" s="31"/>
      <c r="SL102" s="31"/>
      <c r="SM102" s="31"/>
      <c r="SN102" s="31"/>
      <c r="SO102" s="31"/>
      <c r="SP102" s="31"/>
      <c r="SQ102" s="31"/>
      <c r="SR102" s="31"/>
      <c r="SS102" s="31"/>
      <c r="ST102" s="31"/>
      <c r="SU102" s="31"/>
      <c r="SV102" s="31"/>
      <c r="SW102" s="31"/>
      <c r="SX102" s="31"/>
      <c r="SY102" s="31"/>
      <c r="SZ102" s="31"/>
      <c r="TA102" s="31"/>
      <c r="TB102" s="31"/>
      <c r="TC102" s="31"/>
      <c r="TD102" s="31"/>
      <c r="TE102" s="31"/>
      <c r="TF102" s="31"/>
      <c r="TG102" s="31"/>
      <c r="TH102" s="31"/>
      <c r="TI102" s="31"/>
      <c r="TJ102" s="31"/>
      <c r="TK102" s="31"/>
      <c r="TL102" s="31"/>
      <c r="TM102" s="31"/>
      <c r="TN102" s="31"/>
      <c r="TO102" s="31"/>
      <c r="TP102" s="31"/>
      <c r="TQ102" s="31"/>
      <c r="TR102" s="31"/>
      <c r="TS102" s="31"/>
      <c r="TT102" s="31"/>
      <c r="TU102" s="31"/>
      <c r="TV102" s="31"/>
      <c r="TW102" s="31"/>
      <c r="TX102" s="31"/>
      <c r="TY102" s="31"/>
      <c r="TZ102" s="31"/>
      <c r="UA102" s="31"/>
      <c r="UB102" s="31"/>
      <c r="UC102" s="31"/>
      <c r="UD102" s="31"/>
      <c r="UE102" s="31"/>
      <c r="UF102" s="31"/>
      <c r="UG102" s="31"/>
      <c r="UH102" s="31"/>
      <c r="UI102" s="31"/>
      <c r="UJ102" s="31"/>
      <c r="UK102" s="31"/>
      <c r="UL102" s="31"/>
      <c r="UM102" s="31"/>
      <c r="UN102" s="31"/>
      <c r="UO102" s="31"/>
      <c r="UP102" s="31"/>
      <c r="UQ102" s="31"/>
      <c r="UR102" s="31"/>
      <c r="US102" s="31"/>
      <c r="UT102" s="31"/>
      <c r="UU102" s="31"/>
      <c r="UV102" s="31"/>
      <c r="UW102" s="31"/>
      <c r="UX102" s="31"/>
      <c r="UY102" s="31"/>
      <c r="UZ102" s="31"/>
      <c r="VA102" s="31"/>
      <c r="VB102" s="31"/>
      <c r="VC102" s="31"/>
      <c r="VD102" s="31"/>
      <c r="VE102" s="31"/>
      <c r="VF102" s="31"/>
      <c r="VG102" s="31"/>
      <c r="VH102" s="31"/>
      <c r="VI102" s="31"/>
      <c r="VJ102" s="31"/>
      <c r="VK102" s="31"/>
      <c r="VL102" s="31"/>
      <c r="VM102" s="31"/>
      <c r="VN102" s="31"/>
      <c r="VO102" s="31"/>
      <c r="VP102" s="31"/>
      <c r="VQ102" s="31"/>
      <c r="VR102" s="31"/>
      <c r="VS102" s="31"/>
      <c r="VT102" s="31"/>
      <c r="VU102" s="31"/>
      <c r="VV102" s="31"/>
      <c r="VW102" s="31"/>
      <c r="VX102" s="31"/>
      <c r="VY102" s="31"/>
      <c r="VZ102" s="31"/>
      <c r="WA102" s="31"/>
      <c r="WB102" s="31"/>
      <c r="WC102" s="31"/>
      <c r="WD102" s="31"/>
      <c r="WE102" s="31"/>
      <c r="WF102" s="31"/>
      <c r="WG102" s="31"/>
      <c r="WH102" s="31"/>
      <c r="WI102" s="31"/>
      <c r="WJ102" s="31"/>
      <c r="WK102" s="31"/>
      <c r="WL102" s="31"/>
      <c r="WM102" s="31"/>
      <c r="WN102" s="31"/>
      <c r="WO102" s="31"/>
      <c r="WP102" s="31"/>
      <c r="WQ102" s="31"/>
      <c r="WR102" s="31"/>
      <c r="WS102" s="31"/>
      <c r="WT102" s="31"/>
      <c r="WU102" s="31"/>
      <c r="WV102" s="31"/>
      <c r="WW102" s="31"/>
      <c r="WX102" s="31"/>
      <c r="WY102" s="31"/>
      <c r="WZ102" s="31"/>
      <c r="XA102" s="31"/>
      <c r="XB102" s="31"/>
      <c r="XC102" s="31"/>
      <c r="XD102" s="31"/>
      <c r="XE102" s="31"/>
      <c r="XF102" s="31"/>
      <c r="XG102" s="31"/>
      <c r="XH102" s="31"/>
      <c r="XI102" s="31"/>
      <c r="XJ102" s="31"/>
      <c r="XK102" s="31"/>
      <c r="XL102" s="31"/>
      <c r="XM102" s="31"/>
      <c r="XN102" s="31"/>
      <c r="XO102" s="31"/>
      <c r="XP102" s="31"/>
      <c r="XQ102" s="31"/>
      <c r="XR102" s="31"/>
      <c r="XS102" s="31"/>
      <c r="XT102" s="31"/>
      <c r="XU102" s="31"/>
      <c r="XV102" s="31"/>
      <c r="XW102" s="31"/>
      <c r="XX102" s="31"/>
      <c r="XY102" s="31"/>
      <c r="XZ102" s="31"/>
      <c r="YA102" s="31"/>
      <c r="YB102" s="31"/>
      <c r="YC102" s="31"/>
      <c r="YD102" s="31"/>
      <c r="YE102" s="31"/>
      <c r="YF102" s="31"/>
      <c r="YG102" s="31"/>
      <c r="YH102" s="31"/>
      <c r="YI102" s="31"/>
      <c r="YJ102" s="31"/>
      <c r="YK102" s="31"/>
      <c r="YL102" s="31"/>
      <c r="YM102" s="31"/>
      <c r="YN102" s="31"/>
      <c r="YO102" s="31"/>
      <c r="YP102" s="31"/>
      <c r="YQ102" s="31"/>
      <c r="YR102" s="31"/>
      <c r="YS102" s="31"/>
      <c r="YT102" s="31"/>
      <c r="YU102" s="31"/>
      <c r="YV102" s="31"/>
      <c r="YW102" s="31"/>
      <c r="YX102" s="31"/>
      <c r="YY102" s="31"/>
      <c r="YZ102" s="31"/>
      <c r="ZA102" s="31"/>
      <c r="ZB102" s="31"/>
      <c r="ZC102" s="31"/>
      <c r="ZD102" s="31"/>
      <c r="ZE102" s="31"/>
      <c r="ZF102" s="31"/>
      <c r="ZG102" s="31"/>
      <c r="ZH102" s="31"/>
      <c r="ZI102" s="31"/>
      <c r="ZJ102" s="31"/>
      <c r="ZK102" s="31"/>
      <c r="ZL102" s="31"/>
      <c r="ZM102" s="31"/>
      <c r="ZN102" s="31"/>
      <c r="ZO102" s="31"/>
      <c r="ZP102" s="31"/>
      <c r="ZQ102" s="31"/>
      <c r="ZR102" s="31"/>
      <c r="ZS102" s="31"/>
      <c r="ZT102" s="31"/>
      <c r="ZU102" s="31"/>
      <c r="ZV102" s="31"/>
      <c r="ZW102" s="31"/>
      <c r="ZX102" s="31"/>
      <c r="ZY102" s="31"/>
      <c r="ZZ102" s="31"/>
      <c r="AAA102" s="31"/>
      <c r="AAB102" s="31"/>
      <c r="AAC102" s="31"/>
      <c r="AAD102" s="31"/>
      <c r="AAE102" s="31"/>
      <c r="AAF102" s="31"/>
      <c r="AAG102" s="31"/>
      <c r="AAH102" s="31"/>
      <c r="AAI102" s="31"/>
      <c r="AAJ102" s="31"/>
      <c r="AAK102" s="31"/>
      <c r="AAL102" s="31"/>
      <c r="AAM102" s="31"/>
      <c r="AAN102" s="31"/>
      <c r="AAO102" s="31"/>
      <c r="AAP102" s="31"/>
      <c r="AAQ102" s="31"/>
      <c r="AAR102" s="31"/>
      <c r="AAS102" s="31"/>
      <c r="AAT102" s="31"/>
      <c r="AAU102" s="31"/>
      <c r="AAV102" s="31"/>
      <c r="AAW102" s="31"/>
      <c r="AAX102" s="31"/>
      <c r="AAY102" s="31"/>
      <c r="AAZ102" s="31"/>
      <c r="ABA102" s="31"/>
      <c r="ABB102" s="31"/>
      <c r="ABC102" s="31"/>
      <c r="ABD102" s="31"/>
      <c r="ABE102" s="31"/>
      <c r="ABF102" s="31"/>
      <c r="ABG102" s="31"/>
      <c r="ABH102" s="31"/>
      <c r="ABI102" s="31"/>
      <c r="ABJ102" s="31"/>
      <c r="ABK102" s="31"/>
      <c r="ABL102" s="31"/>
      <c r="ABM102" s="31"/>
      <c r="ABN102" s="31"/>
      <c r="ABO102" s="31"/>
      <c r="ABP102" s="31"/>
      <c r="ABQ102" s="31"/>
      <c r="ABR102" s="31"/>
      <c r="ABS102" s="31"/>
      <c r="ABT102" s="31"/>
      <c r="ABU102" s="31"/>
      <c r="ABV102" s="31"/>
      <c r="ABW102" s="31"/>
      <c r="ABX102" s="31"/>
      <c r="ABY102" s="31"/>
      <c r="ABZ102" s="31"/>
      <c r="ACA102" s="31"/>
      <c r="ACB102" s="31"/>
      <c r="ACC102" s="31"/>
      <c r="ACD102" s="31"/>
      <c r="ACE102" s="31"/>
      <c r="ACF102" s="31"/>
      <c r="ACG102" s="31"/>
      <c r="ACH102" s="31"/>
      <c r="ACI102" s="31"/>
      <c r="ACJ102" s="31"/>
      <c r="ACK102" s="31"/>
      <c r="ACL102" s="31"/>
      <c r="ACM102" s="31"/>
      <c r="ACN102" s="31"/>
      <c r="ACO102" s="31"/>
      <c r="ACP102" s="31"/>
      <c r="ACQ102" s="31"/>
      <c r="ACR102" s="31"/>
      <c r="ACS102" s="31"/>
      <c r="ACT102" s="31"/>
      <c r="ACU102" s="31"/>
      <c r="ACV102" s="31"/>
      <c r="ACW102" s="31"/>
      <c r="ACX102" s="31"/>
      <c r="ACY102" s="31"/>
      <c r="ACZ102" s="31"/>
      <c r="ADA102" s="31"/>
      <c r="ADB102" s="31"/>
      <c r="ADC102" s="31"/>
      <c r="ADD102" s="31"/>
      <c r="ADE102" s="31"/>
      <c r="ADF102" s="31"/>
      <c r="ADG102" s="31"/>
      <c r="ADH102" s="31"/>
      <c r="ADI102" s="31"/>
      <c r="ADJ102" s="31"/>
      <c r="ADK102" s="31"/>
      <c r="ADL102" s="31"/>
      <c r="ADM102" s="31"/>
      <c r="ADN102" s="31"/>
      <c r="ADO102" s="31"/>
      <c r="ADP102" s="31"/>
      <c r="ADQ102" s="31"/>
      <c r="ADR102" s="31"/>
      <c r="ADS102" s="31"/>
      <c r="ADT102" s="31"/>
      <c r="ADU102" s="31"/>
      <c r="ADV102" s="31"/>
      <c r="ADW102" s="31"/>
      <c r="ADX102" s="31"/>
      <c r="ADY102" s="31"/>
      <c r="ADZ102" s="31"/>
      <c r="AEA102" s="31"/>
      <c r="AEB102" s="31"/>
      <c r="AEC102" s="31"/>
      <c r="AED102" s="31"/>
      <c r="AEE102" s="31"/>
      <c r="AEF102" s="31"/>
      <c r="AEG102" s="31"/>
      <c r="AEH102" s="31"/>
      <c r="AEI102" s="31"/>
      <c r="AEJ102" s="31"/>
      <c r="AEK102" s="31"/>
      <c r="AEL102" s="31"/>
      <c r="AEM102" s="31"/>
      <c r="AEN102" s="31"/>
      <c r="AEO102" s="31"/>
      <c r="AEP102" s="31"/>
      <c r="AEQ102" s="31"/>
      <c r="AER102" s="31"/>
      <c r="AES102" s="31"/>
      <c r="AET102" s="31"/>
      <c r="AEU102" s="31"/>
      <c r="AEV102" s="31"/>
      <c r="AEW102" s="31"/>
      <c r="AEX102" s="31"/>
      <c r="AEY102" s="31"/>
      <c r="AEZ102" s="31"/>
      <c r="AFA102" s="31"/>
      <c r="AFB102" s="31"/>
      <c r="AFC102" s="31"/>
      <c r="AFD102" s="31"/>
      <c r="AFE102" s="31"/>
      <c r="AFF102" s="31"/>
      <c r="AFG102" s="31"/>
      <c r="AFH102" s="31"/>
      <c r="AFI102" s="31"/>
      <c r="AFJ102" s="31"/>
      <c r="AFK102" s="31"/>
      <c r="AFL102" s="31"/>
      <c r="AFM102" s="31"/>
      <c r="AFN102" s="31"/>
      <c r="AFO102" s="31"/>
      <c r="AFP102" s="31"/>
      <c r="AFQ102" s="31"/>
      <c r="AFR102" s="31"/>
      <c r="AFS102" s="31"/>
      <c r="AFT102" s="31"/>
      <c r="AFU102" s="31"/>
      <c r="AFV102" s="31"/>
    </row>
    <row r="103" spans="1:854" ht="25.5" x14ac:dyDescent="0.2">
      <c r="A103" s="25" t="s">
        <v>23</v>
      </c>
      <c r="B103" s="9">
        <f>SUM(B102+B27)</f>
        <v>1556205.09</v>
      </c>
      <c r="C103" s="9">
        <f>SUM(C102+C27)</f>
        <v>1532444</v>
      </c>
      <c r="D103" s="9">
        <f>SUM(D102+D27)</f>
        <v>1526167.0999999999</v>
      </c>
      <c r="E103" s="6">
        <f t="shared" si="24"/>
        <v>99.590399388166858</v>
      </c>
      <c r="F103" s="6">
        <f t="shared" si="25"/>
        <v>-6276.9000000001397</v>
      </c>
      <c r="G103" s="18"/>
      <c r="H103" s="18"/>
      <c r="I103" s="18"/>
      <c r="J103" s="18"/>
      <c r="K103" s="18"/>
      <c r="L103" s="18"/>
      <c r="M103" s="18"/>
      <c r="N103" s="18"/>
      <c r="O103" s="18"/>
      <c r="P103" s="18"/>
      <c r="Q103" s="18"/>
      <c r="R103" s="18"/>
      <c r="S103" s="18"/>
      <c r="T103" s="18"/>
      <c r="U103" s="18"/>
      <c r="V103" s="18"/>
      <c r="W103" s="18"/>
    </row>
    <row r="104" spans="1:854" ht="25.5" x14ac:dyDescent="0.2">
      <c r="A104" s="26" t="s">
        <v>24</v>
      </c>
      <c r="B104" s="8"/>
      <c r="C104" s="15"/>
      <c r="D104" s="8"/>
      <c r="E104" s="6" t="e">
        <f t="shared" si="24"/>
        <v>#DIV/0!</v>
      </c>
      <c r="F104" s="6">
        <f t="shared" si="25"/>
        <v>0</v>
      </c>
      <c r="G104" s="18"/>
      <c r="H104" s="18"/>
      <c r="I104" s="18"/>
      <c r="J104" s="18"/>
      <c r="K104" s="18"/>
      <c r="L104" s="18"/>
      <c r="M104" s="18"/>
      <c r="N104" s="18"/>
      <c r="O104" s="18"/>
      <c r="P104" s="18"/>
      <c r="Q104" s="18"/>
      <c r="R104" s="18"/>
      <c r="S104" s="18"/>
      <c r="T104" s="18"/>
      <c r="U104" s="18"/>
      <c r="V104" s="18"/>
      <c r="W104" s="18"/>
    </row>
    <row r="105" spans="1:854" ht="26.25" x14ac:dyDescent="0.2">
      <c r="A105" s="20" t="s">
        <v>25</v>
      </c>
      <c r="B105" s="27">
        <v>142600.70000000001</v>
      </c>
      <c r="C105" s="27">
        <v>141128.79999999999</v>
      </c>
      <c r="D105" s="27">
        <v>140747.79999999999</v>
      </c>
      <c r="E105" s="6">
        <f t="shared" si="24"/>
        <v>99.730033841427129</v>
      </c>
      <c r="F105" s="6">
        <f t="shared" si="25"/>
        <v>-381</v>
      </c>
      <c r="G105" s="18"/>
      <c r="H105" s="18"/>
      <c r="I105" s="18"/>
      <c r="J105" s="18"/>
      <c r="K105" s="18"/>
      <c r="L105" s="18"/>
      <c r="M105" s="18"/>
      <c r="N105" s="18"/>
      <c r="O105" s="18"/>
      <c r="P105" s="18"/>
      <c r="Q105" s="18"/>
      <c r="R105" s="18"/>
      <c r="S105" s="18"/>
      <c r="T105" s="18"/>
      <c r="U105" s="18"/>
      <c r="V105" s="18"/>
      <c r="W105" s="18"/>
    </row>
    <row r="106" spans="1:854" ht="52.5" x14ac:dyDescent="0.2">
      <c r="A106" s="20" t="s">
        <v>26</v>
      </c>
      <c r="B106" s="27">
        <v>300.10000000000002</v>
      </c>
      <c r="C106" s="27">
        <v>300.10000000000002</v>
      </c>
      <c r="D106" s="27">
        <v>300.10000000000002</v>
      </c>
      <c r="E106" s="6">
        <f t="shared" si="24"/>
        <v>100</v>
      </c>
      <c r="F106" s="6">
        <f t="shared" si="25"/>
        <v>0</v>
      </c>
      <c r="G106" s="18"/>
      <c r="H106" s="18"/>
      <c r="I106" s="18"/>
      <c r="J106" s="18"/>
      <c r="K106" s="18"/>
      <c r="L106" s="18"/>
      <c r="M106" s="18"/>
      <c r="N106" s="18"/>
      <c r="O106" s="18"/>
      <c r="P106" s="18"/>
      <c r="Q106" s="18"/>
      <c r="R106" s="18"/>
      <c r="S106" s="18"/>
      <c r="T106" s="18"/>
      <c r="U106" s="18"/>
      <c r="V106" s="18"/>
      <c r="W106" s="18"/>
    </row>
    <row r="107" spans="1:854" ht="26.25" x14ac:dyDescent="0.2">
      <c r="A107" s="20" t="s">
        <v>27</v>
      </c>
      <c r="B107" s="27">
        <v>128110.7</v>
      </c>
      <c r="C107" s="27">
        <v>120393.9</v>
      </c>
      <c r="D107" s="27">
        <v>120351.7</v>
      </c>
      <c r="E107" s="6">
        <f t="shared" si="24"/>
        <v>99.96494839024237</v>
      </c>
      <c r="F107" s="6">
        <f t="shared" si="25"/>
        <v>-42.19999999999709</v>
      </c>
      <c r="G107" s="18"/>
      <c r="H107" s="18"/>
      <c r="I107" s="18"/>
      <c r="J107" s="18"/>
      <c r="K107" s="18"/>
      <c r="L107" s="18"/>
      <c r="M107" s="18"/>
      <c r="N107" s="18"/>
      <c r="O107" s="18"/>
      <c r="P107" s="18"/>
      <c r="Q107" s="18"/>
      <c r="R107" s="18"/>
      <c r="S107" s="18"/>
      <c r="T107" s="18"/>
      <c r="U107" s="18"/>
      <c r="V107" s="18"/>
      <c r="W107" s="18"/>
    </row>
    <row r="108" spans="1:854" ht="26.25" x14ac:dyDescent="0.2">
      <c r="A108" s="20" t="s">
        <v>28</v>
      </c>
      <c r="B108" s="27">
        <v>89261</v>
      </c>
      <c r="C108" s="27">
        <v>81668.2</v>
      </c>
      <c r="D108" s="27">
        <v>81427.7</v>
      </c>
      <c r="E108" s="6">
        <f t="shared" si="24"/>
        <v>99.705515733173982</v>
      </c>
      <c r="F108" s="6">
        <f t="shared" si="25"/>
        <v>-240.5</v>
      </c>
      <c r="G108" s="18"/>
      <c r="H108" s="18"/>
      <c r="I108" s="18"/>
      <c r="J108" s="18"/>
      <c r="K108" s="18"/>
      <c r="L108" s="18"/>
      <c r="M108" s="18"/>
      <c r="N108" s="18"/>
      <c r="O108" s="18"/>
      <c r="P108" s="18"/>
      <c r="Q108" s="18"/>
      <c r="R108" s="18"/>
      <c r="S108" s="18"/>
      <c r="T108" s="18"/>
      <c r="U108" s="18"/>
      <c r="V108" s="18"/>
      <c r="W108" s="18"/>
    </row>
    <row r="109" spans="1:854" ht="26.25" x14ac:dyDescent="0.2">
      <c r="A109" s="20" t="s">
        <v>29</v>
      </c>
      <c r="B109" s="27">
        <v>6335.3</v>
      </c>
      <c r="C109" s="27">
        <v>1684.1</v>
      </c>
      <c r="D109" s="27">
        <v>1684.1</v>
      </c>
      <c r="E109" s="6">
        <f t="shared" si="24"/>
        <v>100</v>
      </c>
      <c r="F109" s="6">
        <f t="shared" si="25"/>
        <v>0</v>
      </c>
      <c r="G109" s="18"/>
      <c r="H109" s="18"/>
      <c r="I109" s="18"/>
      <c r="J109" s="18"/>
      <c r="K109" s="18"/>
      <c r="L109" s="18"/>
      <c r="M109" s="18"/>
      <c r="N109" s="18"/>
      <c r="O109" s="18"/>
      <c r="P109" s="18"/>
      <c r="Q109" s="18"/>
      <c r="R109" s="18"/>
      <c r="S109" s="18"/>
      <c r="T109" s="18"/>
      <c r="U109" s="18"/>
      <c r="V109" s="18"/>
      <c r="W109" s="18"/>
    </row>
    <row r="110" spans="1:854" ht="26.25" x14ac:dyDescent="0.2">
      <c r="A110" s="20" t="s">
        <v>30</v>
      </c>
      <c r="B110" s="27">
        <v>1042502.6</v>
      </c>
      <c r="C110" s="27">
        <v>1032830.9</v>
      </c>
      <c r="D110" s="27">
        <v>1030503.2</v>
      </c>
      <c r="E110" s="6">
        <f t="shared" si="24"/>
        <v>99.774629128543694</v>
      </c>
      <c r="F110" s="6">
        <f t="shared" si="25"/>
        <v>-2327.7000000000698</v>
      </c>
      <c r="G110" s="18"/>
      <c r="H110" s="18"/>
      <c r="I110" s="18"/>
      <c r="J110" s="18"/>
      <c r="K110" s="18"/>
      <c r="L110" s="18"/>
      <c r="M110" s="18"/>
      <c r="N110" s="18"/>
      <c r="O110" s="18"/>
      <c r="P110" s="18"/>
      <c r="Q110" s="18"/>
      <c r="R110" s="18"/>
      <c r="S110" s="18"/>
      <c r="T110" s="18"/>
      <c r="U110" s="18"/>
      <c r="V110" s="18"/>
      <c r="W110" s="18"/>
    </row>
    <row r="111" spans="1:854" ht="33" customHeight="1" x14ac:dyDescent="0.2">
      <c r="A111" s="20" t="s">
        <v>31</v>
      </c>
      <c r="B111" s="27">
        <v>64102.2</v>
      </c>
      <c r="C111" s="27">
        <v>59660.4</v>
      </c>
      <c r="D111" s="27">
        <v>58409.4</v>
      </c>
      <c r="E111" s="6">
        <f t="shared" si="24"/>
        <v>97.903131725566709</v>
      </c>
      <c r="F111" s="6">
        <f t="shared" si="25"/>
        <v>-1251</v>
      </c>
      <c r="G111" s="18"/>
      <c r="H111" s="18"/>
      <c r="I111" s="18"/>
      <c r="J111" s="18"/>
      <c r="K111" s="18"/>
      <c r="L111" s="18"/>
      <c r="M111" s="18"/>
      <c r="N111" s="18"/>
      <c r="O111" s="18"/>
      <c r="P111" s="18"/>
      <c r="Q111" s="18"/>
      <c r="R111" s="18"/>
      <c r="S111" s="18"/>
      <c r="T111" s="18"/>
      <c r="U111" s="18"/>
      <c r="V111" s="18"/>
      <c r="W111" s="18"/>
    </row>
    <row r="112" spans="1:854" ht="26.25" x14ac:dyDescent="0.2">
      <c r="A112" s="20" t="s">
        <v>32</v>
      </c>
      <c r="B112" s="27">
        <v>53270.400000000001</v>
      </c>
      <c r="C112" s="27">
        <v>52020</v>
      </c>
      <c r="D112" s="27">
        <v>51521.5</v>
      </c>
      <c r="E112" s="6">
        <f t="shared" si="24"/>
        <v>99.041714725105734</v>
      </c>
      <c r="F112" s="6">
        <f t="shared" si="25"/>
        <v>-498.5</v>
      </c>
      <c r="G112" s="18"/>
      <c r="H112" s="18"/>
      <c r="I112" s="18"/>
      <c r="J112" s="18"/>
      <c r="K112" s="18"/>
      <c r="L112" s="18"/>
      <c r="M112" s="18"/>
      <c r="N112" s="18"/>
      <c r="O112" s="18"/>
      <c r="P112" s="18"/>
      <c r="Q112" s="18"/>
      <c r="R112" s="18"/>
      <c r="S112" s="18"/>
      <c r="T112" s="18"/>
      <c r="U112" s="18"/>
      <c r="V112" s="18"/>
      <c r="W112" s="18"/>
    </row>
    <row r="113" spans="1:23" ht="26.25" x14ac:dyDescent="0.2">
      <c r="A113" s="20" t="s">
        <v>42</v>
      </c>
      <c r="B113" s="27">
        <v>16755.7</v>
      </c>
      <c r="C113" s="27">
        <v>16185.7</v>
      </c>
      <c r="D113" s="27">
        <v>16185.7</v>
      </c>
      <c r="E113" s="6">
        <f t="shared" si="24"/>
        <v>100</v>
      </c>
      <c r="F113" s="6">
        <f t="shared" si="25"/>
        <v>0</v>
      </c>
      <c r="G113" s="18"/>
      <c r="H113" s="18"/>
      <c r="I113" s="18"/>
      <c r="J113" s="18"/>
      <c r="K113" s="18"/>
      <c r="L113" s="18"/>
      <c r="M113" s="18"/>
      <c r="N113" s="18"/>
      <c r="O113" s="18"/>
      <c r="P113" s="18"/>
      <c r="Q113" s="18"/>
      <c r="R113" s="18"/>
      <c r="S113" s="18"/>
      <c r="T113" s="18"/>
      <c r="U113" s="18"/>
      <c r="V113" s="18"/>
      <c r="W113" s="18"/>
    </row>
    <row r="114" spans="1:23" ht="26.25" x14ac:dyDescent="0.2">
      <c r="A114" s="20" t="s">
        <v>43</v>
      </c>
      <c r="B114" s="27">
        <v>5.5</v>
      </c>
      <c r="C114" s="27">
        <v>5.5</v>
      </c>
      <c r="D114" s="27">
        <v>5.5</v>
      </c>
      <c r="E114" s="6">
        <f t="shared" si="24"/>
        <v>100</v>
      </c>
      <c r="F114" s="6">
        <f t="shared" si="25"/>
        <v>0</v>
      </c>
      <c r="G114" s="18"/>
      <c r="H114" s="18"/>
      <c r="I114" s="18"/>
      <c r="J114" s="18"/>
      <c r="K114" s="18"/>
      <c r="L114" s="18"/>
      <c r="M114" s="18"/>
      <c r="N114" s="18"/>
      <c r="O114" s="18"/>
      <c r="P114" s="18"/>
      <c r="Q114" s="18"/>
      <c r="R114" s="18"/>
      <c r="S114" s="18"/>
      <c r="T114" s="18"/>
      <c r="U114" s="18"/>
      <c r="V114" s="18"/>
      <c r="W114" s="18"/>
    </row>
    <row r="115" spans="1:23" s="22" customFormat="1" ht="26.25" x14ac:dyDescent="0.2">
      <c r="A115" s="20" t="s">
        <v>33</v>
      </c>
      <c r="B115" s="27">
        <v>20848.599999999999</v>
      </c>
      <c r="C115" s="27">
        <v>20848.599999999999</v>
      </c>
      <c r="D115" s="27">
        <v>20848.599999999999</v>
      </c>
      <c r="E115" s="6">
        <f t="shared" si="24"/>
        <v>100</v>
      </c>
      <c r="F115" s="6">
        <f t="shared" si="25"/>
        <v>0</v>
      </c>
      <c r="G115" s="18"/>
      <c r="H115" s="18"/>
      <c r="I115" s="18"/>
      <c r="J115" s="18"/>
      <c r="K115" s="18"/>
      <c r="L115" s="18"/>
      <c r="M115" s="18"/>
      <c r="N115" s="18"/>
      <c r="O115" s="18"/>
      <c r="P115" s="18"/>
      <c r="Q115" s="18"/>
      <c r="R115" s="18"/>
      <c r="S115" s="18"/>
      <c r="T115" s="18"/>
      <c r="U115" s="18"/>
      <c r="V115" s="18"/>
      <c r="W115" s="18"/>
    </row>
    <row r="116" spans="1:23" ht="25.5" x14ac:dyDescent="0.2">
      <c r="A116" s="25" t="s">
        <v>34</v>
      </c>
      <c r="B116" s="9">
        <f>SUM(B105:B115)</f>
        <v>1564092.7999999998</v>
      </c>
      <c r="C116" s="9">
        <f>SUM(C105:C115)</f>
        <v>1526726.2</v>
      </c>
      <c r="D116" s="9">
        <f>SUM(D105:D115)</f>
        <v>1521985.2999999998</v>
      </c>
      <c r="E116" s="6">
        <f t="shared" si="24"/>
        <v>99.689472807894433</v>
      </c>
      <c r="F116" s="6">
        <f t="shared" si="25"/>
        <v>-4740.9000000001397</v>
      </c>
      <c r="G116" s="18"/>
      <c r="H116" s="18"/>
      <c r="I116" s="18"/>
      <c r="J116" s="18"/>
      <c r="K116" s="18"/>
      <c r="L116" s="18"/>
      <c r="M116" s="18"/>
      <c r="N116" s="18"/>
      <c r="O116" s="18"/>
      <c r="P116" s="18"/>
      <c r="Q116" s="18"/>
      <c r="R116" s="18"/>
      <c r="S116" s="18"/>
      <c r="T116" s="18"/>
      <c r="U116" s="18"/>
      <c r="V116" s="18"/>
      <c r="W116" s="18"/>
    </row>
    <row r="117" spans="1:23" ht="37.15" customHeight="1" x14ac:dyDescent="0.2">
      <c r="A117" s="28" t="s">
        <v>35</v>
      </c>
      <c r="B117" s="11">
        <f>SUM(B103-B116)</f>
        <v>-7887.7099999997299</v>
      </c>
      <c r="C117" s="13">
        <f>SUM(C103-C116)</f>
        <v>5717.8000000000466</v>
      </c>
      <c r="D117" s="7">
        <f>SUM(D103-D116)</f>
        <v>4181.8000000000466</v>
      </c>
      <c r="E117" s="6">
        <f t="shared" si="24"/>
        <v>73.13652103956089</v>
      </c>
      <c r="F117" s="6">
        <f t="shared" si="25"/>
        <v>-1536</v>
      </c>
      <c r="G117" s="18"/>
      <c r="H117" s="18"/>
      <c r="I117" s="18"/>
      <c r="J117" s="18"/>
      <c r="K117" s="18"/>
      <c r="L117" s="18"/>
      <c r="M117" s="18"/>
      <c r="N117" s="18"/>
      <c r="O117" s="18"/>
      <c r="P117" s="18"/>
      <c r="Q117" s="18"/>
      <c r="R117" s="18"/>
      <c r="S117" s="18"/>
      <c r="T117" s="18"/>
      <c r="U117" s="18"/>
      <c r="V117" s="18"/>
      <c r="W117" s="18"/>
    </row>
    <row r="118" spans="1:23" ht="39.6" customHeight="1" x14ac:dyDescent="0.2">
      <c r="A118" s="49"/>
      <c r="B118" s="49"/>
      <c r="C118" s="49"/>
      <c r="D118" s="49"/>
      <c r="E118" s="49"/>
      <c r="F118" s="49"/>
    </row>
    <row r="119" spans="1:23" ht="13.15" customHeight="1" x14ac:dyDescent="0.2">
      <c r="A119" s="29"/>
      <c r="B119" s="29"/>
      <c r="C119" s="30"/>
      <c r="D119" s="29"/>
      <c r="E119" s="29"/>
      <c r="F119" s="29"/>
    </row>
    <row r="120" spans="1:23" ht="26.25" customHeight="1" x14ac:dyDescent="0.2">
      <c r="A120" s="37" t="s">
        <v>110</v>
      </c>
      <c r="B120" s="37"/>
      <c r="C120" s="38"/>
      <c r="D120" s="37"/>
      <c r="E120" s="29"/>
      <c r="F120" s="29"/>
    </row>
    <row r="121" spans="1:23" ht="29.25" customHeight="1" x14ac:dyDescent="0.2">
      <c r="A121" s="37" t="s">
        <v>107</v>
      </c>
      <c r="B121" s="37"/>
      <c r="C121" s="38" t="s">
        <v>41</v>
      </c>
      <c r="D121" s="37" t="s">
        <v>41</v>
      </c>
      <c r="E121" s="29"/>
      <c r="F121" s="29"/>
    </row>
    <row r="122" spans="1:23" ht="33.75" customHeight="1" x14ac:dyDescent="0.4">
      <c r="A122" s="37" t="s">
        <v>108</v>
      </c>
      <c r="B122" s="39"/>
      <c r="C122" s="40"/>
      <c r="D122" s="39" t="s">
        <v>109</v>
      </c>
    </row>
  </sheetData>
  <autoFilter ref="A4:F118"/>
  <mergeCells count="2">
    <mergeCell ref="A1:F3"/>
    <mergeCell ref="A118:F118"/>
  </mergeCells>
  <phoneticPr fontId="1" type="noConversion"/>
  <pageMargins left="0.82677165354330717" right="0.12" top="0.15748031496062992" bottom="0" header="0.19" footer="0.25"/>
  <pageSetup scale="33" fitToHeight="4" orientation="portrait" horizontalDpi="300" r:id="rId1"/>
  <headerFooter alignWithMargins="0"/>
  <rowBreaks count="2" manualBreakCount="2">
    <brk id="34" max="5" man="1"/>
    <brk id="62"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район</vt:lpstr>
      <vt:lpstr>район!Область_печати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Ольга</dc:creator>
  <cp:lastModifiedBy>Екатерина</cp:lastModifiedBy>
  <cp:lastPrinted>2026-02-18T12:57:18Z</cp:lastPrinted>
  <dcterms:created xsi:type="dcterms:W3CDTF">2010-11-24T10:07:58Z</dcterms:created>
  <dcterms:modified xsi:type="dcterms:W3CDTF">2026-03-10T12:29:50Z</dcterms:modified>
</cp:coreProperties>
</file>