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90" yWindow="45" windowWidth="10545" windowHeight="9045"/>
  </bookViews>
  <sheets>
    <sheet name="район" sheetId="1" r:id="rId1"/>
  </sheets>
  <definedNames>
    <definedName name="_xlnm._FilterDatabase" localSheetId="0" hidden="1">район!$A$4:$F$114</definedName>
    <definedName name="_xlnm.Print_Area" localSheetId="0">район!$A$1:$F$120</definedName>
  </definedNames>
  <calcPr calcId="144525"/>
</workbook>
</file>

<file path=xl/calcChain.xml><?xml version="1.0" encoding="utf-8"?>
<calcChain xmlns="http://schemas.openxmlformats.org/spreadsheetml/2006/main">
  <c r="C25" i="1" l="1"/>
  <c r="D25" i="1" l="1"/>
  <c r="C9" i="1"/>
  <c r="D31" i="1" l="1"/>
  <c r="D32" i="1"/>
  <c r="D33" i="1"/>
  <c r="D34" i="1"/>
  <c r="D35" i="1"/>
  <c r="D36" i="1"/>
  <c r="D37" i="1"/>
  <c r="D38" i="1"/>
  <c r="D39" i="1"/>
  <c r="D40" i="1"/>
  <c r="D41" i="1"/>
  <c r="D42" i="1"/>
  <c r="D43" i="1"/>
  <c r="D44" i="1"/>
  <c r="D45" i="1"/>
  <c r="D46" i="1"/>
  <c r="D47" i="1"/>
  <c r="D48" i="1"/>
  <c r="D49" i="1"/>
  <c r="D50" i="1"/>
  <c r="D51" i="1"/>
  <c r="D52" i="1"/>
  <c r="D53" i="1"/>
  <c r="D54" i="1"/>
  <c r="D55" i="1"/>
  <c r="D56" i="1"/>
  <c r="D57" i="1"/>
  <c r="D58" i="1"/>
  <c r="D60" i="1"/>
  <c r="D61" i="1"/>
  <c r="D62" i="1"/>
  <c r="D63" i="1"/>
  <c r="D64" i="1"/>
  <c r="D65" i="1"/>
  <c r="D66" i="1"/>
  <c r="D67" i="1"/>
  <c r="D68" i="1"/>
  <c r="D69" i="1"/>
  <c r="D70" i="1"/>
  <c r="D71" i="1"/>
  <c r="D72" i="1"/>
  <c r="D73" i="1"/>
  <c r="D74" i="1"/>
  <c r="D75" i="1"/>
  <c r="D76" i="1"/>
  <c r="E76" i="1" s="1"/>
  <c r="D77" i="1"/>
  <c r="D78" i="1"/>
  <c r="D79" i="1"/>
  <c r="D80" i="1"/>
  <c r="D81" i="1"/>
  <c r="D82" i="1"/>
  <c r="D83" i="1"/>
  <c r="D84" i="1"/>
  <c r="E84" i="1" s="1"/>
  <c r="D85" i="1"/>
  <c r="D87" i="1"/>
  <c r="D88" i="1"/>
  <c r="D89" i="1"/>
  <c r="D90" i="1"/>
  <c r="D91" i="1"/>
  <c r="D92" i="1"/>
  <c r="D93" i="1"/>
  <c r="D94" i="1"/>
  <c r="D30" i="1"/>
  <c r="F75" i="1"/>
  <c r="E87" i="1"/>
  <c r="E56" i="1"/>
  <c r="E75" i="1" l="1"/>
  <c r="F76" i="1"/>
  <c r="F84" i="1"/>
  <c r="F87" i="1"/>
  <c r="F56" i="1"/>
  <c r="C6" i="1"/>
  <c r="C112" i="1" l="1"/>
  <c r="C95" i="1"/>
  <c r="C98" i="1" s="1"/>
  <c r="E44" i="1"/>
  <c r="F44" i="1" l="1"/>
  <c r="E57" i="1" l="1"/>
  <c r="F57" i="1"/>
  <c r="D9" i="1" l="1"/>
  <c r="D6" i="1"/>
  <c r="B6" i="1"/>
  <c r="B25" i="1"/>
  <c r="B9" i="1"/>
  <c r="D29" i="1" l="1"/>
  <c r="B29" i="1"/>
  <c r="C29" i="1"/>
  <c r="C99" i="1" s="1"/>
  <c r="E80" i="1" l="1"/>
  <c r="F80" i="1"/>
  <c r="E61" i="1" l="1"/>
  <c r="F61" i="1"/>
  <c r="F82" i="1"/>
  <c r="E82" i="1"/>
  <c r="F81" i="1"/>
  <c r="E81" i="1"/>
  <c r="E12" i="1" l="1"/>
  <c r="E25" i="1" l="1"/>
  <c r="F69" i="1"/>
  <c r="E69" i="1"/>
  <c r="E18" i="1"/>
  <c r="E77" i="1"/>
  <c r="F77" i="1"/>
  <c r="E32" i="1"/>
  <c r="F32" i="1"/>
  <c r="E85" i="1"/>
  <c r="F85" i="1"/>
  <c r="E68" i="1"/>
  <c r="F68" i="1"/>
  <c r="E33" i="1"/>
  <c r="F33" i="1"/>
  <c r="B95" i="1"/>
  <c r="B98" i="1" s="1"/>
  <c r="B99" i="1" s="1"/>
  <c r="E45" i="1"/>
  <c r="F45" i="1"/>
  <c r="E43" i="1"/>
  <c r="F43" i="1"/>
  <c r="F60" i="1"/>
  <c r="E60" i="1"/>
  <c r="F7" i="1"/>
  <c r="F8" i="1"/>
  <c r="F10" i="1"/>
  <c r="F11" i="1"/>
  <c r="F12" i="1"/>
  <c r="F13" i="1"/>
  <c r="F14" i="1"/>
  <c r="F15" i="1"/>
  <c r="F16" i="1"/>
  <c r="F18" i="1"/>
  <c r="F19" i="1"/>
  <c r="F20" i="1"/>
  <c r="F21" i="1"/>
  <c r="F22" i="1"/>
  <c r="F23" i="1"/>
  <c r="F24" i="1"/>
  <c r="F26" i="1"/>
  <c r="F27" i="1"/>
  <c r="F28" i="1"/>
  <c r="F30" i="1"/>
  <c r="F31" i="1"/>
  <c r="F34" i="1"/>
  <c r="F35" i="1"/>
  <c r="F36" i="1"/>
  <c r="F37" i="1"/>
  <c r="F38" i="1"/>
  <c r="F39" i="1"/>
  <c r="F40" i="1"/>
  <c r="F41" i="1"/>
  <c r="F42" i="1"/>
  <c r="F46" i="1"/>
  <c r="F47" i="1"/>
  <c r="F48" i="1"/>
  <c r="F49" i="1"/>
  <c r="F50" i="1"/>
  <c r="F51" i="1"/>
  <c r="F52" i="1"/>
  <c r="F53" i="1"/>
  <c r="F54" i="1"/>
  <c r="F55" i="1"/>
  <c r="F58" i="1"/>
  <c r="F62" i="1"/>
  <c r="F63" i="1"/>
  <c r="F64" i="1"/>
  <c r="F65" i="1"/>
  <c r="F66" i="1"/>
  <c r="F67" i="1"/>
  <c r="F70" i="1"/>
  <c r="F71" i="1"/>
  <c r="F72" i="1"/>
  <c r="F73" i="1"/>
  <c r="F74" i="1"/>
  <c r="F78" i="1"/>
  <c r="F79" i="1"/>
  <c r="F88" i="1"/>
  <c r="F89" i="1"/>
  <c r="F90" i="1"/>
  <c r="F91" i="1"/>
  <c r="F92" i="1"/>
  <c r="F93" i="1"/>
  <c r="F94" i="1"/>
  <c r="F96" i="1"/>
  <c r="F97" i="1"/>
  <c r="F100" i="1"/>
  <c r="F101" i="1"/>
  <c r="F102" i="1"/>
  <c r="F103" i="1"/>
  <c r="F104" i="1"/>
  <c r="F105" i="1"/>
  <c r="F106" i="1"/>
  <c r="F107" i="1"/>
  <c r="F108" i="1"/>
  <c r="F109" i="1"/>
  <c r="F110" i="1"/>
  <c r="F111" i="1"/>
  <c r="E7" i="1"/>
  <c r="E8" i="1"/>
  <c r="E10" i="1"/>
  <c r="E11" i="1"/>
  <c r="E13" i="1"/>
  <c r="E14" i="1"/>
  <c r="E15" i="1"/>
  <c r="E16" i="1"/>
  <c r="E19" i="1"/>
  <c r="E20" i="1"/>
  <c r="E21" i="1"/>
  <c r="E22" i="1"/>
  <c r="E23" i="1"/>
  <c r="E24" i="1"/>
  <c r="E26" i="1"/>
  <c r="E27" i="1"/>
  <c r="E28" i="1"/>
  <c r="E30" i="1"/>
  <c r="E31" i="1"/>
  <c r="E34" i="1"/>
  <c r="E35" i="1"/>
  <c r="E36" i="1"/>
  <c r="E37" i="1"/>
  <c r="E38" i="1"/>
  <c r="E39" i="1"/>
  <c r="E40" i="1"/>
  <c r="E41" i="1"/>
  <c r="E42" i="1"/>
  <c r="E46" i="1"/>
  <c r="E47" i="1"/>
  <c r="E48" i="1"/>
  <c r="E49" i="1"/>
  <c r="E50" i="1"/>
  <c r="E51" i="1"/>
  <c r="E52" i="1"/>
  <c r="E53" i="1"/>
  <c r="E54" i="1"/>
  <c r="E55" i="1"/>
  <c r="E58" i="1"/>
  <c r="E62" i="1"/>
  <c r="E63" i="1"/>
  <c r="E64" i="1"/>
  <c r="E65" i="1"/>
  <c r="E66" i="1"/>
  <c r="E67" i="1"/>
  <c r="E70" i="1"/>
  <c r="E71" i="1"/>
  <c r="E72" i="1"/>
  <c r="E73" i="1"/>
  <c r="E74" i="1"/>
  <c r="E78" i="1"/>
  <c r="E79" i="1"/>
  <c r="E88" i="1"/>
  <c r="E89" i="1"/>
  <c r="E90" i="1"/>
  <c r="E91" i="1"/>
  <c r="E92" i="1"/>
  <c r="E93" i="1"/>
  <c r="E94" i="1"/>
  <c r="E96" i="1"/>
  <c r="E97" i="1"/>
  <c r="E100" i="1"/>
  <c r="E101" i="1"/>
  <c r="E102" i="1"/>
  <c r="E103" i="1"/>
  <c r="E104" i="1"/>
  <c r="E105" i="1"/>
  <c r="E106" i="1"/>
  <c r="E107" i="1"/>
  <c r="E108" i="1"/>
  <c r="E109" i="1"/>
  <c r="E110" i="1"/>
  <c r="E111" i="1"/>
  <c r="D112" i="1"/>
  <c r="D95" i="1"/>
  <c r="D98" i="1" s="1"/>
  <c r="D99" i="1" s="1"/>
  <c r="B112" i="1"/>
  <c r="F25" i="1"/>
  <c r="F6" i="1" l="1"/>
  <c r="E6" i="1"/>
  <c r="B113" i="1"/>
  <c r="E9" i="1"/>
  <c r="C113" i="1"/>
  <c r="F9" i="1"/>
  <c r="F112" i="1"/>
  <c r="E112" i="1"/>
  <c r="F98" i="1"/>
  <c r="E98" i="1"/>
  <c r="E95" i="1"/>
  <c r="F95" i="1"/>
  <c r="F29" i="1" l="1"/>
  <c r="D113" i="1"/>
  <c r="E29" i="1"/>
  <c r="E99" i="1" l="1"/>
  <c r="F99" i="1"/>
  <c r="F113" i="1"/>
  <c r="E113" i="1"/>
</calcChain>
</file>

<file path=xl/sharedStrings.xml><?xml version="1.0" encoding="utf-8"?>
<sst xmlns="http://schemas.openxmlformats.org/spreadsheetml/2006/main" count="122" uniqueCount="121">
  <si>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</si>
  <si>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</si>
  <si>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</si>
  <si>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</si>
  <si>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</si>
  <si>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</si>
  <si>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</si>
  <si>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</si>
  <si>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</si>
  <si>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</si>
  <si>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</si>
  <si>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</si>
  <si>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</si>
  <si>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</si>
  <si>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</si>
  <si>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</si>
  <si>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</si>
  <si>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</si>
  <si>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Невыясненные поступления, зачисляемые в местный бюджет</t>
  </si>
  <si>
    <t>Прочие неналоговые доходы бюджетов муниципальных районов</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</si>
  <si>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</si>
  <si>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</si>
  <si>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</si>
  <si>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</si>
  <si>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Прочие безвозмездные поступления</t>
  </si>
  <si>
    <t>ВСЕГО ДОХОДОВ</t>
  </si>
  <si>
    <t>РАСХОДЫ</t>
  </si>
  <si>
    <t>Общегосударственные вопросы</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</si>
  <si>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</si>
  <si>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</si>
  <si>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</si>
  <si>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</si>
  <si>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</si>
  <si>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</si>
  <si>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</si>
  <si>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Межбюджетные трансферты</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</si>
  <si>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</si>
  <si>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</si>
  <si>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</si>
  <si>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</si>
  <si>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</si>
  <si>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</si>
  <si>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</si>
  <si>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 xml:space="preserve">                                             </t>
  </si>
  <si>
    <t>Физическая культура и спорт</t>
  </si>
  <si>
    <t>Обслуживание мун. долга</t>
  </si>
  <si>
    <t xml:space="preserve"> </t>
  </si>
  <si>
    <t>НДПИ</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</si>
  <si>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</si>
  <si>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</si>
  <si>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</si>
  <si>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</si>
  <si>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</si>
  <si>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Межбюджетные трансферты, передаваемые бюджетам муниципальных районов на осуществление части полномочий по решению вопросов местного значения в соответствии с заключенными соглашениями </t>
    </r>
    <r>
      <rPr>
        <b/>
        <sz val="20"/>
        <rFont val="Times New Roman"/>
        <family val="1"/>
        <charset val="204"/>
      </rPr>
      <t>(0018)</t>
    </r>
  </si>
  <si>
    <r>
      <t xml:space="preserve">В счёт межбюджетных трансфертов, передаваемых от МО "Большеключищенское сельское поселение" бюджету району </t>
    </r>
    <r>
      <rPr>
        <b/>
        <sz val="20"/>
        <rFont val="Times New Roman"/>
        <family val="1"/>
        <charset val="204"/>
      </rPr>
      <t>(0019)</t>
    </r>
  </si>
  <si>
    <r>
      <t xml:space="preserve">В счёт межбюджетных трансфертов, передаваемых от МО "Тимирязевское сельское поселение" бюджету району </t>
    </r>
    <r>
      <rPr>
        <b/>
        <sz val="20"/>
        <rFont val="Times New Roman"/>
        <family val="1"/>
        <charset val="204"/>
      </rPr>
      <t>(0020</t>
    </r>
    <r>
      <rPr>
        <sz val="20"/>
        <rFont val="Times New Roman"/>
        <family val="1"/>
        <charset val="204"/>
      </rPr>
      <t>)</t>
    </r>
  </si>
  <si>
    <r>
      <t xml:space="preserve">В счёт межбюджетных трансфертов, передаваемых от МО "Зеленорощинское сельское поселение" бюджету району </t>
    </r>
    <r>
      <rPr>
        <b/>
        <sz val="20"/>
        <rFont val="Times New Roman"/>
        <family val="1"/>
        <charset val="204"/>
      </rPr>
      <t>(0021)</t>
    </r>
  </si>
  <si>
    <r>
      <t xml:space="preserve">В счёт межбюджетных трансфертов, передаваемых от МО "Тетюшское сельское поселение" бюджету району </t>
    </r>
    <r>
      <rPr>
        <b/>
        <sz val="20"/>
        <rFont val="Times New Roman"/>
        <family val="1"/>
        <charset val="204"/>
      </rPr>
      <t>(0022)</t>
    </r>
  </si>
  <si>
    <r>
      <t xml:space="preserve">В счёт межбюджетных трансфертов, передаваемых от МО "Ундоровское сельское поселение" бюджету району </t>
    </r>
    <r>
      <rPr>
        <b/>
        <sz val="20"/>
        <rFont val="Times New Roman"/>
        <family val="1"/>
        <charset val="204"/>
      </rPr>
      <t>(0023)</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</si>
  <si>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</si>
  <si>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</si>
  <si>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</si>
  <si>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Иные дотации достигших наилучших значений показателей роста объема доходов местных бюджетов </t>
    </r>
    <r>
      <rPr>
        <b/>
        <sz val="20"/>
        <rFont val="Times New Roman"/>
        <family val="1"/>
        <charset val="204"/>
      </rPr>
      <t>(0030)</t>
    </r>
  </si>
  <si>
    <r>
      <t xml:space="preserve">Прочие дотации на возмещение недополученных доходов местных бюджетов </t>
    </r>
    <r>
      <rPr>
        <b/>
        <sz val="20"/>
        <rFont val="Times New Roman"/>
        <family val="1"/>
        <charset val="204"/>
      </rPr>
      <t>(0031)</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</si>
  <si>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</si>
  <si>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</si>
  <si>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(0055, 0056)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</si>
  <si>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</si>
  <si>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</si>
  <si>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</si>
  <si>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</si>
  <si>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</si>
  <si>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</si>
  <si>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</si>
  <si>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</si>
  <si>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</si>
  <si>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</si>
  <si>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</si>
  <si>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</si>
  <si>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на 2014 год </t>
    </r>
    <r>
      <rPr>
        <b/>
        <sz val="20"/>
        <rFont val="Times New Roman"/>
        <family val="1"/>
        <charset val="204"/>
      </rPr>
      <t>(1101)</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</si>
  <si>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</si>
  <si>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</si>
  <si>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</si>
  <si>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</si>
  <si>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</si>
  <si>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Субсидии в целях софинансирования расходов на выплату заработной платы с начислениями и оплату коммунальных услуг </t>
    </r>
    <r>
      <rPr>
        <b/>
        <sz val="20"/>
        <rFont val="Times New Roman"/>
        <family val="1"/>
        <charset val="204"/>
      </rPr>
      <t>(1133)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</si>
  <si>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</si>
  <si>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</si>
  <si>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</si>
  <si>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</si>
  <si>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</si>
  <si>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</si>
  <si>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программу всеобуч </t>
    </r>
    <r>
      <rPr>
        <b/>
        <sz val="20"/>
        <rFont val="Times New Roman"/>
        <family val="1"/>
        <charset val="204"/>
      </rPr>
      <t>(1165)</t>
    </r>
  </si>
  <si>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(1166)</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</si>
  <si>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</si>
  <si>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</si>
  <si>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(1170,1171)</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</si>
  <si>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</si>
  <si>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</si>
  <si>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расселенных многоквартирных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</si>
  <si>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(ППМИ) </t>
    </r>
    <r>
      <rPr>
        <b/>
        <sz val="20"/>
        <rFont val="Times New Roman"/>
        <family val="1"/>
        <charset val="204"/>
      </rPr>
      <t>(1177)</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</si>
  <si>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</si>
  <si>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обалсти "Охрана окружающей стеды и сосстановление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</si>
  <si>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</si>
  <si>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</si>
  <si>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</si>
  <si>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</si>
  <si>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</si>
  <si>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</si>
  <si>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</si>
  <si>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</si>
  <si>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t>Уточненный план на 2024 г. (тыс. руб.)</t>
  </si>
  <si>
    <r>
      <t>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t>
    </r>
    <r>
      <rPr>
        <b/>
        <sz val="20"/>
        <rFont val="Times New Roman"/>
        <family val="1"/>
        <charset val="204"/>
      </rPr>
      <t xml:space="preserve"> (0091)</t>
    </r>
  </si>
  <si>
    <r>
      <t xml:space="preserve">Субсидии на модернизацию сетей наружного освещения </t>
    </r>
    <r>
      <rPr>
        <b/>
        <sz val="20"/>
        <rFont val="Times New Roman"/>
        <family val="1"/>
        <charset val="204"/>
      </rPr>
      <t>(1181)</t>
    </r>
  </si>
  <si>
    <t>МУ "Управление финансов</t>
  </si>
  <si>
    <t>МО "Ульяновский район"</t>
  </si>
  <si>
    <t>И.о. начальника</t>
  </si>
  <si>
    <t>О.В.Никушина</t>
  </si>
  <si>
    <t xml:space="preserve">Исполнение районного бюджета МО «Ульяновский район» за январь-май 2024 года </t>
  </si>
  <si>
    <t>План за январь-май 2024 г. (тыс. руб.)</t>
  </si>
  <si>
    <t>Исполнено за январь- май 2024 г. (тыс.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</si>
</sst>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0"/>
      <name val="Arial"/>
    </font>
    <font>
      <sz val="8"/>
      <name val="Arial"/>
      <family val="2"/>
      <charset val="204"/>
    </font>
    <font>
      <sz val="22"/>
      <name val="Times New Roman"/>
      <family val="1"/>
      <charset val="204"/>
    </font>
    <font>
      <b/>
      <sz val="20"/>
      <name val="Times New Roman"/>
      <family val="1"/>
      <charset val="204"/>
    </font>
    <font>
      <sz val="20"/>
      <name val="Times New Roman"/>
      <family val="1"/>
      <charset val="204"/>
    </font>
    <font>
      <b/>
      <sz val="24"/>
      <name val="Times New Roman"/>
      <family val="1"/>
      <charset val="204"/>
    </font>
    <font>
      <sz val="10"/>
      <name val="Times New Roman"/>
      <family val="1"/>
      <charset val="204"/>
    </font>
    <font>
      <sz val="18"/>
      <name val="Times New Roman"/>
      <family val="1"/>
      <charset val="204"/>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3">
    <xf numFmtId="0" fontId="0" fillId="0" borderId="0" xfId="0"/>
    <xf numFmtId="0" fontId="2" fillId="0" borderId="0" xfId="0" applyFont="1" applyFill="1" applyBorder="1" applyAlignment="1">
      <alignment horizontal="right" vertical="top" wrapText="1"/>
    </xf>
    <xf numFmtId="0" fontId="3" fillId="0" borderId="1" xfId="0" applyFont="1" applyBorder="1" applyAlignment="1">
      <alignment horizontal="center" vertical="top" wrapText="1"/>
    </xf>
    <xf numFmtId="164" fontId="3" fillId="0" borderId="1" xfId="0" applyNumberFormat="1" applyFont="1" applyBorder="1" applyAlignment="1">
      <alignment horizontal="center" vertical="top" wrapText="1"/>
    </xf>
    <xf numFmtId="0" fontId="3" fillId="0" borderId="1" xfId="0" applyFont="1" applyBorder="1" applyAlignment="1">
      <alignment horizontal="right" vertical="top" wrapText="1"/>
    </xf>
    <xf numFmtId="0" fontId="3" fillId="3" borderId="1" xfId="0" applyFont="1" applyFill="1" applyBorder="1" applyAlignment="1">
      <alignment horizontal="right" vertical="top" wrapText="1"/>
    </xf>
    <xf numFmtId="164" fontId="3" fillId="3"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164" fontId="3" fillId="0"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xf>
    <xf numFmtId="164" fontId="3" fillId="2" borderId="1" xfId="0" applyNumberFormat="1" applyFont="1" applyFill="1" applyBorder="1" applyAlignment="1">
      <alignment horizontal="right" vertical="top" wrapText="1"/>
    </xf>
    <xf numFmtId="164" fontId="3" fillId="4" borderId="1" xfId="0" applyNumberFormat="1" applyFont="1" applyFill="1" applyBorder="1" applyAlignment="1">
      <alignment horizontal="right" vertical="top" wrapText="1"/>
    </xf>
    <xf numFmtId="164" fontId="4" fillId="0" borderId="1" xfId="0" applyNumberFormat="1" applyFont="1" applyBorder="1" applyAlignment="1">
      <alignment horizontal="right" vertical="top" wrapText="1"/>
    </xf>
    <xf numFmtId="165" fontId="3" fillId="3" borderId="1"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wrapText="1"/>
    </xf>
    <xf numFmtId="0" fontId="3" fillId="5" borderId="1" xfId="0" applyFont="1" applyFill="1" applyBorder="1" applyAlignment="1">
      <alignment horizontal="center" vertical="top" wrapText="1"/>
    </xf>
    <xf numFmtId="164" fontId="3" fillId="5" borderId="1" xfId="0" applyNumberFormat="1" applyFont="1" applyFill="1" applyBorder="1" applyAlignment="1">
      <alignment horizontal="right" vertical="top" wrapText="1"/>
    </xf>
    <xf numFmtId="164" fontId="3" fillId="6" borderId="1" xfId="0" applyNumberFormat="1" applyFont="1" applyFill="1" applyBorder="1" applyAlignment="1">
      <alignment horizontal="right" vertical="top" wrapText="1"/>
    </xf>
    <xf numFmtId="0" fontId="6" fillId="0" borderId="0" xfId="0" applyFont="1"/>
    <xf numFmtId="0" fontId="6" fillId="0" borderId="0" xfId="0" applyFont="1" applyFill="1"/>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3" borderId="1" xfId="0" applyFont="1" applyFill="1" applyBorder="1" applyAlignment="1">
      <alignment vertical="top" wrapText="1"/>
    </xf>
    <xf numFmtId="0" fontId="6" fillId="2" borderId="0" xfId="0" applyFont="1" applyFill="1"/>
    <xf numFmtId="0" fontId="6" fillId="0" borderId="0" xfId="0" applyFont="1" applyFill="1" applyBorder="1"/>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top" wrapText="1"/>
    </xf>
    <xf numFmtId="0" fontId="2" fillId="0" borderId="0" xfId="0" applyFont="1" applyFill="1"/>
    <xf numFmtId="49" fontId="4" fillId="0" borderId="1" xfId="0" applyNumberFormat="1" applyFont="1" applyFill="1" applyBorder="1" applyAlignment="1" applyProtection="1">
      <alignment horizontal="left" vertical="center" wrapText="1"/>
    </xf>
    <xf numFmtId="0" fontId="3" fillId="2" borderId="1" xfId="0" applyFont="1" applyFill="1" applyBorder="1" applyAlignment="1">
      <alignment vertical="top" wrapText="1"/>
    </xf>
    <xf numFmtId="0" fontId="3" fillId="0" borderId="1" xfId="0" applyFont="1" applyFill="1" applyBorder="1" applyAlignment="1">
      <alignment horizontal="center" vertical="top" wrapText="1"/>
    </xf>
    <xf numFmtId="165" fontId="4" fillId="0" borderId="1" xfId="0" applyNumberFormat="1" applyFont="1" applyBorder="1" applyAlignment="1" applyProtection="1">
      <alignment horizontal="right" vertical="center" wrapText="1"/>
    </xf>
    <xf numFmtId="0" fontId="4" fillId="0" borderId="1" xfId="0" applyFont="1" applyBorder="1" applyAlignment="1">
      <alignment vertical="top" wrapText="1"/>
    </xf>
    <xf numFmtId="0" fontId="7" fillId="0" borderId="0" xfId="0" applyFont="1" applyBorder="1" applyAlignment="1">
      <alignment horizontal="center" vertical="center" wrapText="1"/>
    </xf>
    <xf numFmtId="0" fontId="7" fillId="5" borderId="0" xfId="0" applyFont="1" applyFill="1" applyBorder="1" applyAlignment="1">
      <alignment horizontal="center" vertical="center" wrapText="1"/>
    </xf>
    <xf numFmtId="0" fontId="6" fillId="5" borderId="0" xfId="0" applyFont="1" applyFill="1"/>
    <xf numFmtId="164" fontId="6" fillId="0" borderId="0" xfId="0" applyNumberFormat="1" applyFont="1"/>
    <xf numFmtId="164" fontId="4" fillId="0" borderId="1" xfId="0" applyNumberFormat="1" applyFont="1" applyFill="1" applyBorder="1" applyAlignment="1">
      <alignment horizontal="right" vertical="top" wrapText="1" indent="1"/>
    </xf>
    <xf numFmtId="164" fontId="4" fillId="0" borderId="4" xfId="0" applyNumberFormat="1" applyFont="1" applyFill="1" applyBorder="1" applyAlignment="1">
      <alignment horizontal="right" vertical="top"/>
    </xf>
    <xf numFmtId="164" fontId="4" fillId="0" borderId="4" xfId="0" applyNumberFormat="1" applyFont="1" applyFill="1" applyBorder="1" applyAlignment="1">
      <alignment horizontal="right" vertical="top" wrapText="1"/>
    </xf>
    <xf numFmtId="164" fontId="4" fillId="0" borderId="5"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wrapText="1" indent="1"/>
    </xf>
    <xf numFmtId="164" fontId="4" fillId="5" borderId="4" xfId="0" applyNumberFormat="1" applyFont="1" applyFill="1" applyBorder="1" applyAlignment="1">
      <alignment horizontal="right" vertical="top"/>
    </xf>
    <xf numFmtId="164" fontId="4" fillId="5" borderId="4" xfId="0" applyNumberFormat="1" applyFont="1" applyFill="1" applyBorder="1" applyAlignment="1">
      <alignment horizontal="right" vertical="top" wrapText="1"/>
    </xf>
    <xf numFmtId="164" fontId="4" fillId="5" borderId="5"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4" fillId="0" borderId="0" xfId="0" applyFont="1"/>
    <xf numFmtId="0" fontId="4" fillId="5" borderId="0" xfId="0" applyFont="1" applyFill="1"/>
    <xf numFmtId="0" fontId="5" fillId="0" borderId="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4"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8"/>
  <sheetViews>
    <sheetView tabSelected="1" view="pageBreakPreview" zoomScale="46" zoomScaleNormal="50" zoomScaleSheetLayoutView="46" workbookViewId="0">
      <pane xSplit="1" ySplit="5" topLeftCell="B86" activePane="bottomRight" state="frozen"/>
      <selection pane="topRight" activeCell="B1" sqref="B1"/>
      <selection pane="bottomLeft" activeCell="A6" sqref="A6"/>
      <selection pane="bottomRight" activeCell="C53" sqref="C53"/>
    </sheetView>
  </sheetViews>
  <sheetFormatPr defaultColWidth="9.140625" defaultRowHeight="12.75" x14ac:dyDescent="0.2"/>
  <cols>
    <col min="1" max="1" width="100" style="18" customWidth="1"/>
    <col min="2" max="2" width="30" style="18" customWidth="1"/>
    <col min="3" max="3" width="30" style="35" customWidth="1"/>
    <col min="4" max="4" width="26.7109375" style="18" customWidth="1"/>
    <col min="5" max="5" width="26" style="36" customWidth="1"/>
    <col min="6" max="6" width="25.140625" style="18" customWidth="1"/>
    <col min="7" max="7" width="16.140625" style="18" bestFit="1" customWidth="1"/>
    <col min="8" max="16384" width="9.140625" style="18"/>
  </cols>
  <sheetData>
    <row r="1" spans="1:12" x14ac:dyDescent="0.2">
      <c r="A1" s="50" t="s">
        <v>118</v>
      </c>
      <c r="B1" s="50"/>
      <c r="C1" s="50"/>
      <c r="D1" s="50"/>
      <c r="E1" s="50"/>
      <c r="F1" s="50"/>
    </row>
    <row r="2" spans="1:12" x14ac:dyDescent="0.2">
      <c r="A2" s="50"/>
      <c r="B2" s="50"/>
      <c r="C2" s="50"/>
      <c r="D2" s="50"/>
      <c r="E2" s="50"/>
      <c r="F2" s="50"/>
    </row>
    <row r="3" spans="1:12" ht="20.25" customHeight="1" x14ac:dyDescent="0.2">
      <c r="A3" s="51"/>
      <c r="B3" s="51"/>
      <c r="C3" s="51"/>
      <c r="D3" s="51"/>
      <c r="E3" s="51"/>
      <c r="F3" s="51"/>
    </row>
    <row r="4" spans="1:12" ht="106.5" customHeight="1" x14ac:dyDescent="0.2">
      <c r="A4" s="2"/>
      <c r="B4" s="2" t="s">
        <v>111</v>
      </c>
      <c r="C4" s="15" t="s">
        <v>119</v>
      </c>
      <c r="D4" s="2" t="s">
        <v>120</v>
      </c>
      <c r="E4" s="3" t="s">
        <v>0</v>
      </c>
      <c r="F4" s="2" t="s">
        <v>38</v>
      </c>
    </row>
    <row r="5" spans="1:12" ht="25.5" x14ac:dyDescent="0.2">
      <c r="A5" s="2" t="s">
        <v>1</v>
      </c>
      <c r="B5" s="2"/>
      <c r="C5" s="15"/>
      <c r="D5" s="2" t="s">
        <v>46</v>
      </c>
      <c r="E5" s="3"/>
      <c r="F5" s="4"/>
      <c r="G5" s="19"/>
      <c r="H5" s="19"/>
      <c r="I5" s="19"/>
      <c r="J5" s="19"/>
      <c r="K5" s="19"/>
      <c r="L5" s="19"/>
    </row>
    <row r="6" spans="1:12" ht="25.5" x14ac:dyDescent="0.2">
      <c r="A6" s="20" t="s">
        <v>2</v>
      </c>
      <c r="B6" s="8">
        <f>B7+B8</f>
        <v>108537.5</v>
      </c>
      <c r="C6" s="8">
        <f>C7+C8</f>
        <v>36841.199999999997</v>
      </c>
      <c r="D6" s="8">
        <f>D7+D8</f>
        <v>36824.199999999997</v>
      </c>
      <c r="E6" s="6">
        <f>D6/C6*100</f>
        <v>99.953856009033359</v>
      </c>
      <c r="F6" s="5">
        <f>D6-C6</f>
        <v>-17</v>
      </c>
      <c r="G6" s="19"/>
      <c r="H6" s="19"/>
      <c r="I6" s="19"/>
      <c r="J6" s="19"/>
      <c r="K6" s="19"/>
      <c r="L6" s="19"/>
    </row>
    <row r="7" spans="1:12" ht="26.25" x14ac:dyDescent="0.2">
      <c r="A7" s="21" t="s">
        <v>3</v>
      </c>
      <c r="B7" s="7">
        <v>85076.2</v>
      </c>
      <c r="C7" s="7">
        <v>26615.599999999999</v>
      </c>
      <c r="D7" s="7">
        <v>26594.2</v>
      </c>
      <c r="E7" s="6">
        <f t="shared" ref="E7:E52" si="0">D7/C7*100</f>
        <v>99.91959602639055</v>
      </c>
      <c r="F7" s="5">
        <f t="shared" ref="F7:F52" si="1">D7-C7</f>
        <v>-21.399999999997817</v>
      </c>
      <c r="G7" s="19"/>
      <c r="H7" s="19"/>
      <c r="I7" s="19"/>
      <c r="J7" s="19"/>
      <c r="K7" s="19"/>
      <c r="L7" s="19"/>
    </row>
    <row r="8" spans="1:12" ht="26.25" x14ac:dyDescent="0.2">
      <c r="A8" s="21" t="s">
        <v>41</v>
      </c>
      <c r="B8" s="7">
        <v>23461.3</v>
      </c>
      <c r="C8" s="7">
        <v>10225.6</v>
      </c>
      <c r="D8" s="7">
        <v>10230</v>
      </c>
      <c r="E8" s="6">
        <f t="shared" si="0"/>
        <v>100.04302925989673</v>
      </c>
      <c r="F8" s="5">
        <f t="shared" si="1"/>
        <v>4.3999999999996362</v>
      </c>
      <c r="G8" s="19"/>
      <c r="H8" s="19"/>
      <c r="I8" s="19"/>
      <c r="J8" s="19"/>
      <c r="K8" s="19"/>
      <c r="L8" s="19"/>
    </row>
    <row r="9" spans="1:12" ht="25.5" x14ac:dyDescent="0.2">
      <c r="A9" s="20" t="s">
        <v>4</v>
      </c>
      <c r="B9" s="8">
        <f>B10+B11+B12+B13</f>
        <v>39751.4</v>
      </c>
      <c r="C9" s="8">
        <f>C10+C11+C12+C13</f>
        <v>28565.600000000002</v>
      </c>
      <c r="D9" s="8">
        <f>D10+D11+D12+D13</f>
        <v>28865.599999999999</v>
      </c>
      <c r="E9" s="6">
        <f t="shared" si="0"/>
        <v>101.05021424370571</v>
      </c>
      <c r="F9" s="5">
        <f t="shared" si="1"/>
        <v>299.99999999999636</v>
      </c>
      <c r="G9" s="19"/>
      <c r="H9" s="19"/>
      <c r="I9" s="19"/>
      <c r="J9" s="19"/>
      <c r="K9" s="19"/>
      <c r="L9" s="19"/>
    </row>
    <row r="10" spans="1:12" ht="26.25" x14ac:dyDescent="0.2">
      <c r="A10" s="21" t="s">
        <v>42</v>
      </c>
      <c r="B10" s="7">
        <v>32210</v>
      </c>
      <c r="C10" s="7">
        <v>21024.2</v>
      </c>
      <c r="D10" s="7">
        <v>21015.3</v>
      </c>
      <c r="E10" s="6">
        <f t="shared" si="0"/>
        <v>99.957667830404944</v>
      </c>
      <c r="F10" s="5">
        <f t="shared" si="1"/>
        <v>-8.9000000000014552</v>
      </c>
      <c r="G10" s="19"/>
      <c r="H10" s="19"/>
      <c r="I10" s="19"/>
      <c r="J10" s="19"/>
      <c r="K10" s="19"/>
      <c r="L10" s="19"/>
    </row>
    <row r="11" spans="1:12" ht="52.5" x14ac:dyDescent="0.2">
      <c r="A11" s="21" t="s">
        <v>5</v>
      </c>
      <c r="B11" s="7"/>
      <c r="C11" s="7"/>
      <c r="D11" s="7">
        <v>40.700000000000003</v>
      </c>
      <c r="E11" s="6" t="e">
        <f t="shared" si="0"/>
        <v>#DIV/0!</v>
      </c>
      <c r="F11" s="5">
        <f t="shared" si="1"/>
        <v>40.700000000000003</v>
      </c>
      <c r="G11" s="19"/>
      <c r="H11" s="19"/>
      <c r="I11" s="19"/>
      <c r="J11" s="19"/>
      <c r="K11" s="19"/>
      <c r="L11" s="19"/>
    </row>
    <row r="12" spans="1:12" ht="52.5" x14ac:dyDescent="0.2">
      <c r="A12" s="21" t="s">
        <v>39</v>
      </c>
      <c r="B12" s="7">
        <v>5000</v>
      </c>
      <c r="C12" s="7">
        <v>5000</v>
      </c>
      <c r="D12" s="7">
        <v>5183.3</v>
      </c>
      <c r="E12" s="6">
        <f t="shared" si="0"/>
        <v>103.66600000000001</v>
      </c>
      <c r="F12" s="5">
        <f t="shared" si="1"/>
        <v>183.30000000000018</v>
      </c>
      <c r="G12" s="19"/>
      <c r="H12" s="19"/>
      <c r="I12" s="19"/>
      <c r="J12" s="19"/>
      <c r="K12" s="19"/>
      <c r="L12" s="19"/>
    </row>
    <row r="13" spans="1:12" ht="26.25" x14ac:dyDescent="0.2">
      <c r="A13" s="21" t="s">
        <v>6</v>
      </c>
      <c r="B13" s="7">
        <v>2541.4</v>
      </c>
      <c r="C13" s="7">
        <v>2541.4</v>
      </c>
      <c r="D13" s="7">
        <v>2626.3</v>
      </c>
      <c r="E13" s="6">
        <f t="shared" si="0"/>
        <v>103.34067836625482</v>
      </c>
      <c r="F13" s="5">
        <f t="shared" si="1"/>
        <v>84.900000000000091</v>
      </c>
      <c r="G13" s="19"/>
      <c r="H13" s="19"/>
      <c r="I13" s="19"/>
      <c r="J13" s="19"/>
      <c r="K13" s="19"/>
      <c r="L13" s="19"/>
    </row>
    <row r="14" spans="1:12" ht="25.5" x14ac:dyDescent="0.2">
      <c r="A14" s="20" t="s">
        <v>7</v>
      </c>
      <c r="B14" s="8"/>
      <c r="C14" s="8"/>
      <c r="D14" s="8"/>
      <c r="E14" s="6" t="e">
        <f t="shared" si="0"/>
        <v>#DIV/0!</v>
      </c>
      <c r="F14" s="5">
        <f t="shared" si="1"/>
        <v>0</v>
      </c>
      <c r="G14" s="19"/>
      <c r="H14" s="19"/>
      <c r="I14" s="19"/>
      <c r="J14" s="19"/>
      <c r="K14" s="19"/>
      <c r="L14" s="19"/>
    </row>
    <row r="15" spans="1:12" ht="26.25" x14ac:dyDescent="0.2">
      <c r="A15" s="21" t="s">
        <v>8</v>
      </c>
      <c r="B15" s="7"/>
      <c r="C15" s="7"/>
      <c r="D15" s="7"/>
      <c r="E15" s="6" t="e">
        <f t="shared" si="0"/>
        <v>#DIV/0!</v>
      </c>
      <c r="F15" s="5">
        <f t="shared" si="1"/>
        <v>0</v>
      </c>
      <c r="G15" s="19"/>
      <c r="H15" s="19"/>
      <c r="I15" s="19"/>
      <c r="J15" s="19"/>
      <c r="K15" s="19"/>
      <c r="L15" s="19"/>
    </row>
    <row r="16" spans="1:12" ht="26.25" x14ac:dyDescent="0.2">
      <c r="A16" s="21" t="s">
        <v>9</v>
      </c>
      <c r="B16" s="7"/>
      <c r="C16" s="7"/>
      <c r="D16" s="7"/>
      <c r="E16" s="6" t="e">
        <f t="shared" si="0"/>
        <v>#DIV/0!</v>
      </c>
      <c r="F16" s="5">
        <f t="shared" si="1"/>
        <v>0</v>
      </c>
      <c r="G16" s="19"/>
      <c r="H16" s="19"/>
      <c r="I16" s="19"/>
      <c r="J16" s="19"/>
      <c r="K16" s="19"/>
      <c r="L16" s="19"/>
    </row>
    <row r="17" spans="1:23" ht="25.5" x14ac:dyDescent="0.2">
      <c r="A17" s="20" t="s">
        <v>47</v>
      </c>
      <c r="B17" s="8"/>
      <c r="C17" s="8"/>
      <c r="D17" s="8">
        <v>17.399999999999999</v>
      </c>
      <c r="E17" s="6"/>
      <c r="F17" s="5"/>
      <c r="G17" s="19"/>
      <c r="H17" s="19"/>
      <c r="I17" s="19"/>
      <c r="J17" s="19"/>
      <c r="K17" s="19"/>
      <c r="L17" s="19"/>
    </row>
    <row r="18" spans="1:23" ht="25.5" x14ac:dyDescent="0.2">
      <c r="A18" s="20" t="s">
        <v>10</v>
      </c>
      <c r="B18" s="8">
        <v>3493</v>
      </c>
      <c r="C18" s="8">
        <v>1823</v>
      </c>
      <c r="D18" s="8">
        <v>1841.5</v>
      </c>
      <c r="E18" s="6">
        <f t="shared" si="0"/>
        <v>101.01481075150851</v>
      </c>
      <c r="F18" s="5">
        <f t="shared" si="1"/>
        <v>18.5</v>
      </c>
      <c r="G18" s="19"/>
      <c r="H18" s="19"/>
      <c r="I18" s="19"/>
      <c r="J18" s="19"/>
      <c r="K18" s="19"/>
      <c r="L18" s="19"/>
    </row>
    <row r="19" spans="1:23" ht="51" x14ac:dyDescent="0.2">
      <c r="A19" s="20" t="s">
        <v>11</v>
      </c>
      <c r="B19" s="7"/>
      <c r="C19" s="7"/>
      <c r="D19" s="7"/>
      <c r="E19" s="6" t="e">
        <f t="shared" si="0"/>
        <v>#DIV/0!</v>
      </c>
      <c r="F19" s="5">
        <f t="shared" si="1"/>
        <v>0</v>
      </c>
      <c r="G19" s="19"/>
      <c r="H19" s="19"/>
      <c r="I19" s="19"/>
      <c r="J19" s="19"/>
      <c r="K19" s="19"/>
      <c r="L19" s="19"/>
    </row>
    <row r="20" spans="1:23" ht="51" x14ac:dyDescent="0.2">
      <c r="A20" s="20" t="s">
        <v>12</v>
      </c>
      <c r="B20" s="8">
        <v>6000</v>
      </c>
      <c r="C20" s="8">
        <v>1992.8</v>
      </c>
      <c r="D20" s="8">
        <v>2002.8</v>
      </c>
      <c r="E20" s="6">
        <f t="shared" si="0"/>
        <v>100.5018065034123</v>
      </c>
      <c r="F20" s="5">
        <f t="shared" si="1"/>
        <v>10</v>
      </c>
      <c r="G20" s="19"/>
      <c r="H20" s="19"/>
      <c r="I20" s="19"/>
      <c r="J20" s="19"/>
      <c r="K20" s="19"/>
      <c r="L20" s="19"/>
    </row>
    <row r="21" spans="1:23" ht="33" customHeight="1" x14ac:dyDescent="0.2">
      <c r="A21" s="20" t="s">
        <v>13</v>
      </c>
      <c r="B21" s="8">
        <v>1800</v>
      </c>
      <c r="C21" s="8">
        <v>1800</v>
      </c>
      <c r="D21" s="8">
        <v>3913.7</v>
      </c>
      <c r="E21" s="6">
        <f t="shared" si="0"/>
        <v>217.42777777777778</v>
      </c>
      <c r="F21" s="5">
        <f t="shared" si="1"/>
        <v>2113.6999999999998</v>
      </c>
      <c r="G21" s="19"/>
      <c r="H21" s="19"/>
      <c r="I21" s="19"/>
      <c r="J21" s="19"/>
      <c r="K21" s="19"/>
      <c r="L21" s="19"/>
    </row>
    <row r="22" spans="1:23" ht="51" x14ac:dyDescent="0.2">
      <c r="A22" s="20" t="s">
        <v>14</v>
      </c>
      <c r="B22" s="8">
        <v>0</v>
      </c>
      <c r="C22" s="8">
        <v>0</v>
      </c>
      <c r="D22" s="8">
        <v>33.1</v>
      </c>
      <c r="E22" s="6" t="e">
        <f t="shared" si="0"/>
        <v>#DIV/0!</v>
      </c>
      <c r="F22" s="5">
        <f t="shared" si="1"/>
        <v>33.1</v>
      </c>
      <c r="G22" s="19"/>
      <c r="H22" s="19"/>
      <c r="I22" s="19"/>
      <c r="J22" s="19"/>
      <c r="K22" s="19"/>
      <c r="L22" s="19"/>
    </row>
    <row r="23" spans="1:23" ht="52.5" x14ac:dyDescent="0.2">
      <c r="A23" s="21" t="s">
        <v>15</v>
      </c>
      <c r="B23" s="7"/>
      <c r="C23" s="7"/>
      <c r="D23" s="7"/>
      <c r="E23" s="6" t="e">
        <f t="shared" si="0"/>
        <v>#DIV/0!</v>
      </c>
      <c r="F23" s="5">
        <f t="shared" si="1"/>
        <v>0</v>
      </c>
      <c r="G23" s="19"/>
      <c r="H23" s="19"/>
      <c r="I23" s="19"/>
      <c r="J23" s="19"/>
      <c r="K23" s="19"/>
      <c r="L23" s="19"/>
    </row>
    <row r="24" spans="1:23" ht="25.5" x14ac:dyDescent="0.2">
      <c r="A24" s="20" t="s">
        <v>16</v>
      </c>
      <c r="B24" s="8">
        <v>1000</v>
      </c>
      <c r="C24" s="8">
        <v>864.1</v>
      </c>
      <c r="D24" s="8">
        <v>867</v>
      </c>
      <c r="E24" s="6">
        <f t="shared" si="0"/>
        <v>100.33560930447865</v>
      </c>
      <c r="F24" s="5">
        <f t="shared" si="1"/>
        <v>2.8999999999999773</v>
      </c>
      <c r="G24" s="19"/>
      <c r="H24" s="19"/>
      <c r="I24" s="19"/>
      <c r="J24" s="19"/>
      <c r="K24" s="19"/>
      <c r="L24" s="19"/>
    </row>
    <row r="25" spans="1:23" ht="25.5" x14ac:dyDescent="0.2">
      <c r="A25" s="20" t="s">
        <v>17</v>
      </c>
      <c r="B25" s="8">
        <f>B26+B27</f>
        <v>336</v>
      </c>
      <c r="C25" s="8">
        <f>C26+C27</f>
        <v>336</v>
      </c>
      <c r="D25" s="8">
        <f>D26+D27</f>
        <v>474</v>
      </c>
      <c r="E25" s="6">
        <f t="shared" si="0"/>
        <v>141.07142857142858</v>
      </c>
      <c r="F25" s="5">
        <f t="shared" si="1"/>
        <v>138</v>
      </c>
      <c r="G25" s="19"/>
      <c r="H25" s="19"/>
      <c r="I25" s="19"/>
      <c r="J25" s="19"/>
      <c r="K25" s="19"/>
      <c r="L25" s="19"/>
    </row>
    <row r="26" spans="1:23" ht="36" customHeight="1" x14ac:dyDescent="0.2">
      <c r="A26" s="21" t="s">
        <v>18</v>
      </c>
      <c r="B26" s="8"/>
      <c r="C26" s="8"/>
      <c r="D26" s="7">
        <v>37.799999999999997</v>
      </c>
      <c r="E26" s="6" t="e">
        <f t="shared" si="0"/>
        <v>#DIV/0!</v>
      </c>
      <c r="F26" s="5">
        <f t="shared" si="1"/>
        <v>37.799999999999997</v>
      </c>
      <c r="G26" s="19"/>
      <c r="H26" s="19"/>
      <c r="I26" s="19"/>
      <c r="J26" s="19"/>
      <c r="K26" s="19"/>
      <c r="L26" s="19"/>
    </row>
    <row r="27" spans="1:23" ht="52.5" x14ac:dyDescent="0.2">
      <c r="A27" s="21" t="s">
        <v>19</v>
      </c>
      <c r="B27" s="7">
        <v>336</v>
      </c>
      <c r="C27" s="7">
        <v>336</v>
      </c>
      <c r="D27" s="7">
        <v>436.2</v>
      </c>
      <c r="E27" s="6">
        <f t="shared" si="0"/>
        <v>129.82142857142858</v>
      </c>
      <c r="F27" s="5">
        <f t="shared" si="1"/>
        <v>100.19999999999999</v>
      </c>
      <c r="G27" s="19"/>
      <c r="H27" s="19"/>
      <c r="I27" s="19"/>
      <c r="J27" s="19"/>
      <c r="K27" s="19"/>
      <c r="L27" s="19"/>
    </row>
    <row r="28" spans="1:23" ht="51" x14ac:dyDescent="0.2">
      <c r="A28" s="20" t="s">
        <v>20</v>
      </c>
      <c r="B28" s="8">
        <v>17018.3</v>
      </c>
      <c r="C28" s="8">
        <v>6458</v>
      </c>
      <c r="D28" s="8">
        <v>6458</v>
      </c>
      <c r="E28" s="6">
        <f t="shared" si="0"/>
        <v>100</v>
      </c>
      <c r="F28" s="5">
        <f t="shared" si="1"/>
        <v>0</v>
      </c>
      <c r="G28" s="19"/>
      <c r="H28" s="19"/>
      <c r="I28" s="19"/>
      <c r="J28" s="19"/>
      <c r="K28" s="19"/>
      <c r="L28" s="19"/>
    </row>
    <row r="29" spans="1:23" s="23" customFormat="1" ht="25.5" x14ac:dyDescent="0.2">
      <c r="A29" s="22" t="s">
        <v>21</v>
      </c>
      <c r="B29" s="6">
        <f>B6+B9+B18+B20+B21+B22+B24+B25+B28+B17</f>
        <v>177936.19999999998</v>
      </c>
      <c r="C29" s="17">
        <f>C6+C9+C18+C20+C21+C22+C24+C25+C28+C17</f>
        <v>78680.700000000012</v>
      </c>
      <c r="D29" s="13">
        <f>D6+D9+D17+D18+D20+D21+D22+D24+D25+D28</f>
        <v>81297.299999999988</v>
      </c>
      <c r="E29" s="6">
        <f t="shared" si="0"/>
        <v>103.32559318867267</v>
      </c>
      <c r="F29" s="5">
        <f t="shared" si="1"/>
        <v>2616.5999999999767</v>
      </c>
      <c r="G29" s="19"/>
      <c r="H29" s="19"/>
      <c r="I29" s="19"/>
      <c r="J29" s="19"/>
      <c r="K29" s="19"/>
      <c r="L29" s="19"/>
      <c r="M29" s="19"/>
      <c r="N29" s="19"/>
      <c r="O29" s="19"/>
      <c r="P29" s="19"/>
      <c r="Q29" s="19"/>
      <c r="R29" s="19"/>
      <c r="S29" s="19"/>
      <c r="T29" s="19"/>
      <c r="U29" s="19"/>
      <c r="V29" s="19"/>
      <c r="W29" s="19"/>
    </row>
    <row r="30" spans="1:23" ht="191.25" customHeight="1" x14ac:dyDescent="0.2">
      <c r="A30" s="21" t="s">
        <v>48</v>
      </c>
      <c r="B30" s="7">
        <v>975.3</v>
      </c>
      <c r="C30" s="14">
        <v>257.3</v>
      </c>
      <c r="D30" s="14">
        <f>C30</f>
        <v>257.3</v>
      </c>
      <c r="E30" s="6">
        <f t="shared" si="0"/>
        <v>100</v>
      </c>
      <c r="F30" s="6">
        <f t="shared" si="1"/>
        <v>0</v>
      </c>
      <c r="G30" s="19"/>
      <c r="H30" s="19"/>
      <c r="I30" s="19"/>
      <c r="J30" s="19"/>
      <c r="K30" s="19"/>
      <c r="L30" s="19"/>
      <c r="M30" s="19"/>
      <c r="N30" s="19"/>
      <c r="O30" s="19"/>
      <c r="P30" s="19"/>
      <c r="Q30" s="19"/>
      <c r="R30" s="19"/>
      <c r="S30" s="19"/>
      <c r="T30" s="19"/>
      <c r="U30" s="19"/>
      <c r="V30" s="19"/>
      <c r="W30" s="19"/>
    </row>
    <row r="31" spans="1:23" ht="139.5" customHeight="1" x14ac:dyDescent="0.2">
      <c r="A31" s="21" t="s">
        <v>49</v>
      </c>
      <c r="B31" s="7">
        <v>8.9</v>
      </c>
      <c r="C31" s="14"/>
      <c r="D31" s="14">
        <f t="shared" ref="D31:D94" si="2">C31</f>
        <v>0</v>
      </c>
      <c r="E31" s="6" t="e">
        <f t="shared" si="0"/>
        <v>#DIV/0!</v>
      </c>
      <c r="F31" s="6">
        <f t="shared" si="1"/>
        <v>0</v>
      </c>
      <c r="G31" s="19"/>
      <c r="H31" s="19"/>
      <c r="I31" s="19"/>
      <c r="J31" s="19"/>
      <c r="K31" s="19"/>
      <c r="L31" s="19"/>
      <c r="M31" s="19"/>
      <c r="N31" s="19"/>
      <c r="O31" s="19"/>
      <c r="P31" s="19"/>
      <c r="Q31" s="19"/>
      <c r="R31" s="19"/>
      <c r="S31" s="19"/>
      <c r="T31" s="19"/>
      <c r="U31" s="19"/>
      <c r="V31" s="19"/>
      <c r="W31" s="19"/>
    </row>
    <row r="32" spans="1:23" ht="90.75" customHeight="1" x14ac:dyDescent="0.2">
      <c r="A32" s="21" t="s">
        <v>50</v>
      </c>
      <c r="B32" s="7">
        <v>200762.5</v>
      </c>
      <c r="C32" s="14">
        <v>113305.5</v>
      </c>
      <c r="D32" s="14">
        <f t="shared" si="2"/>
        <v>113305.5</v>
      </c>
      <c r="E32" s="6">
        <f t="shared" si="0"/>
        <v>100</v>
      </c>
      <c r="F32" s="6">
        <f t="shared" si="1"/>
        <v>0</v>
      </c>
      <c r="G32" s="19"/>
      <c r="H32" s="19"/>
      <c r="I32" s="19"/>
      <c r="J32" s="19"/>
      <c r="K32" s="19"/>
      <c r="L32" s="19"/>
      <c r="M32" s="19"/>
      <c r="N32" s="19"/>
      <c r="O32" s="19"/>
      <c r="P32" s="19"/>
      <c r="Q32" s="19"/>
      <c r="R32" s="19"/>
      <c r="S32" s="19"/>
      <c r="T32" s="19"/>
      <c r="U32" s="19"/>
      <c r="V32" s="19"/>
      <c r="W32" s="19"/>
    </row>
    <row r="33" spans="1:23" ht="30.75" customHeight="1" x14ac:dyDescent="0.2">
      <c r="A33" s="21" t="s">
        <v>51</v>
      </c>
      <c r="B33" s="7">
        <v>112.8</v>
      </c>
      <c r="C33" s="14">
        <v>112.8</v>
      </c>
      <c r="D33" s="14">
        <f t="shared" si="2"/>
        <v>112.8</v>
      </c>
      <c r="E33" s="6">
        <f t="shared" si="0"/>
        <v>100</v>
      </c>
      <c r="F33" s="6">
        <f t="shared" si="1"/>
        <v>0</v>
      </c>
      <c r="G33" s="19"/>
      <c r="H33" s="19"/>
      <c r="I33" s="19"/>
      <c r="J33" s="19"/>
      <c r="K33" s="19"/>
      <c r="L33" s="19"/>
      <c r="M33" s="19"/>
      <c r="N33" s="19"/>
      <c r="O33" s="19"/>
      <c r="P33" s="19"/>
      <c r="Q33" s="19"/>
      <c r="R33" s="19"/>
      <c r="S33" s="19"/>
      <c r="T33" s="19"/>
      <c r="U33" s="19"/>
      <c r="V33" s="19"/>
      <c r="W33" s="19"/>
    </row>
    <row r="34" spans="1:23" ht="52.5" x14ac:dyDescent="0.2">
      <c r="A34" s="21" t="s">
        <v>52</v>
      </c>
      <c r="B34" s="37">
        <v>16561.400000000001</v>
      </c>
      <c r="C34" s="41">
        <v>9404.1</v>
      </c>
      <c r="D34" s="14">
        <f t="shared" si="2"/>
        <v>9404.1</v>
      </c>
      <c r="E34" s="6">
        <f t="shared" si="0"/>
        <v>100</v>
      </c>
      <c r="F34" s="6">
        <f t="shared" si="1"/>
        <v>0</v>
      </c>
      <c r="G34" s="24"/>
      <c r="H34" s="24"/>
      <c r="I34" s="24"/>
      <c r="J34" s="24"/>
      <c r="K34" s="24"/>
      <c r="L34" s="24"/>
      <c r="M34" s="24"/>
      <c r="N34" s="24"/>
      <c r="O34" s="24"/>
      <c r="P34" s="19"/>
      <c r="Q34" s="19"/>
      <c r="R34" s="19"/>
      <c r="S34" s="19"/>
      <c r="T34" s="19"/>
      <c r="U34" s="19"/>
      <c r="V34" s="19"/>
      <c r="W34" s="19"/>
    </row>
    <row r="35" spans="1:23" ht="112.5" customHeight="1" x14ac:dyDescent="0.2">
      <c r="A35" s="21" t="s">
        <v>53</v>
      </c>
      <c r="B35" s="7">
        <v>9270.7999999999993</v>
      </c>
      <c r="C35" s="14">
        <v>2709.2</v>
      </c>
      <c r="D35" s="14">
        <f t="shared" si="2"/>
        <v>2709.2</v>
      </c>
      <c r="E35" s="6">
        <f t="shared" si="0"/>
        <v>100</v>
      </c>
      <c r="F35" s="6">
        <f t="shared" si="1"/>
        <v>0</v>
      </c>
      <c r="G35" s="1"/>
      <c r="H35" s="24"/>
      <c r="I35" s="24"/>
      <c r="J35" s="24"/>
      <c r="K35" s="24"/>
      <c r="L35" s="24"/>
      <c r="M35" s="24"/>
      <c r="N35" s="24"/>
      <c r="O35" s="24"/>
      <c r="P35" s="19"/>
      <c r="Q35" s="19"/>
      <c r="R35" s="19"/>
      <c r="S35" s="19"/>
      <c r="T35" s="19"/>
      <c r="U35" s="19"/>
      <c r="V35" s="19"/>
      <c r="W35" s="19"/>
    </row>
    <row r="36" spans="1:23" ht="78.75" x14ac:dyDescent="0.2">
      <c r="A36" s="21" t="s">
        <v>54</v>
      </c>
      <c r="B36" s="7">
        <v>17.5</v>
      </c>
      <c r="C36" s="14"/>
      <c r="D36" s="14">
        <f t="shared" si="2"/>
        <v>0</v>
      </c>
      <c r="E36" s="6" t="e">
        <f t="shared" si="0"/>
        <v>#DIV/0!</v>
      </c>
      <c r="F36" s="6">
        <f t="shared" si="1"/>
        <v>0</v>
      </c>
      <c r="G36" s="19"/>
      <c r="H36" s="19"/>
      <c r="I36" s="19"/>
      <c r="J36" s="19"/>
      <c r="K36" s="19"/>
      <c r="L36" s="19"/>
      <c r="M36" s="19"/>
      <c r="N36" s="19"/>
      <c r="O36" s="19"/>
      <c r="P36" s="19"/>
      <c r="Q36" s="19"/>
      <c r="R36" s="19"/>
      <c r="S36" s="19"/>
      <c r="T36" s="19"/>
      <c r="U36" s="19"/>
      <c r="V36" s="19"/>
      <c r="W36" s="19"/>
    </row>
    <row r="37" spans="1:23" ht="80.25" customHeight="1" x14ac:dyDescent="0.2">
      <c r="A37" s="21" t="s">
        <v>55</v>
      </c>
      <c r="B37" s="7">
        <v>17.5</v>
      </c>
      <c r="C37" s="14"/>
      <c r="D37" s="14">
        <f t="shared" si="2"/>
        <v>0</v>
      </c>
      <c r="E37" s="6" t="e">
        <f t="shared" si="0"/>
        <v>#DIV/0!</v>
      </c>
      <c r="F37" s="6">
        <f t="shared" si="1"/>
        <v>0</v>
      </c>
      <c r="G37" s="19"/>
      <c r="H37" s="19"/>
      <c r="I37" s="19"/>
      <c r="J37" s="19"/>
      <c r="K37" s="19"/>
      <c r="L37" s="19"/>
      <c r="M37" s="19"/>
      <c r="N37" s="19"/>
      <c r="O37" s="19"/>
      <c r="P37" s="19"/>
      <c r="Q37" s="19"/>
      <c r="R37" s="19"/>
      <c r="S37" s="19"/>
      <c r="T37" s="19"/>
      <c r="U37" s="19"/>
      <c r="V37" s="19"/>
      <c r="W37" s="19"/>
    </row>
    <row r="38" spans="1:23" ht="78.75" x14ac:dyDescent="0.2">
      <c r="A38" s="21" t="s">
        <v>56</v>
      </c>
      <c r="B38" s="7">
        <v>17.5</v>
      </c>
      <c r="C38" s="14"/>
      <c r="D38" s="14">
        <f t="shared" si="2"/>
        <v>0</v>
      </c>
      <c r="E38" s="6" t="e">
        <f t="shared" si="0"/>
        <v>#DIV/0!</v>
      </c>
      <c r="F38" s="6">
        <f t="shared" si="1"/>
        <v>0</v>
      </c>
      <c r="G38" s="19"/>
      <c r="H38" s="19"/>
      <c r="I38" s="19"/>
      <c r="J38" s="19"/>
      <c r="K38" s="19"/>
      <c r="L38" s="19"/>
      <c r="M38" s="19"/>
      <c r="N38" s="19"/>
      <c r="O38" s="19"/>
      <c r="P38" s="19"/>
      <c r="Q38" s="19"/>
      <c r="R38" s="19"/>
      <c r="S38" s="19"/>
      <c r="T38" s="19"/>
      <c r="U38" s="19"/>
      <c r="V38" s="19"/>
      <c r="W38" s="19"/>
    </row>
    <row r="39" spans="1:23" ht="60.75" customHeight="1" x14ac:dyDescent="0.2">
      <c r="A39" s="21" t="s">
        <v>57</v>
      </c>
      <c r="B39" s="7">
        <v>317.5</v>
      </c>
      <c r="C39" s="14"/>
      <c r="D39" s="14">
        <f t="shared" si="2"/>
        <v>0</v>
      </c>
      <c r="E39" s="6" t="e">
        <f t="shared" si="0"/>
        <v>#DIV/0!</v>
      </c>
      <c r="F39" s="6">
        <f t="shared" si="1"/>
        <v>0</v>
      </c>
      <c r="G39" s="19"/>
      <c r="H39" s="19"/>
      <c r="I39" s="19"/>
      <c r="J39" s="19"/>
      <c r="K39" s="19"/>
      <c r="L39" s="19"/>
      <c r="M39" s="19"/>
      <c r="N39" s="19"/>
      <c r="O39" s="19"/>
      <c r="P39" s="19"/>
      <c r="Q39" s="19"/>
      <c r="R39" s="19"/>
      <c r="S39" s="19"/>
      <c r="T39" s="19"/>
      <c r="U39" s="19"/>
      <c r="V39" s="19"/>
      <c r="W39" s="19"/>
    </row>
    <row r="40" spans="1:23" ht="54" customHeight="1" x14ac:dyDescent="0.2">
      <c r="A40" s="21" t="s">
        <v>58</v>
      </c>
      <c r="B40" s="7">
        <v>17</v>
      </c>
      <c r="C40" s="14"/>
      <c r="D40" s="14">
        <f t="shared" si="2"/>
        <v>0</v>
      </c>
      <c r="E40" s="6" t="e">
        <f t="shared" si="0"/>
        <v>#DIV/0!</v>
      </c>
      <c r="F40" s="6">
        <f t="shared" si="1"/>
        <v>0</v>
      </c>
      <c r="G40" s="19"/>
      <c r="H40" s="19"/>
      <c r="I40" s="19"/>
      <c r="J40" s="19"/>
      <c r="K40" s="19"/>
      <c r="L40" s="19"/>
      <c r="M40" s="19"/>
      <c r="N40" s="19"/>
      <c r="O40" s="19"/>
      <c r="P40" s="19"/>
      <c r="Q40" s="19"/>
      <c r="R40" s="19"/>
      <c r="S40" s="19"/>
      <c r="T40" s="19"/>
      <c r="U40" s="19"/>
      <c r="V40" s="19"/>
      <c r="W40" s="19"/>
    </row>
    <row r="41" spans="1:23" ht="110.25" customHeight="1" x14ac:dyDescent="0.2">
      <c r="A41" s="21" t="s">
        <v>59</v>
      </c>
      <c r="B41" s="7">
        <v>23.5</v>
      </c>
      <c r="C41" s="14">
        <v>9.8000000000000007</v>
      </c>
      <c r="D41" s="14">
        <f t="shared" si="2"/>
        <v>9.8000000000000007</v>
      </c>
      <c r="E41" s="6">
        <f t="shared" si="0"/>
        <v>100</v>
      </c>
      <c r="F41" s="6">
        <f t="shared" si="1"/>
        <v>0</v>
      </c>
      <c r="G41" s="19"/>
      <c r="H41" s="19"/>
      <c r="I41" s="19"/>
      <c r="J41" s="19"/>
      <c r="K41" s="19"/>
      <c r="L41" s="19"/>
      <c r="M41" s="19"/>
      <c r="N41" s="19"/>
      <c r="O41" s="19"/>
      <c r="P41" s="19"/>
      <c r="Q41" s="19"/>
      <c r="R41" s="19"/>
      <c r="S41" s="19"/>
      <c r="T41" s="19"/>
      <c r="U41" s="19"/>
      <c r="V41" s="19"/>
      <c r="W41" s="19"/>
    </row>
    <row r="42" spans="1:23" ht="78.75" x14ac:dyDescent="0.2">
      <c r="A42" s="21" t="s">
        <v>60</v>
      </c>
      <c r="B42" s="7">
        <v>1262.3</v>
      </c>
      <c r="C42" s="14">
        <v>629</v>
      </c>
      <c r="D42" s="14">
        <f t="shared" si="2"/>
        <v>629</v>
      </c>
      <c r="E42" s="6">
        <f t="shared" si="0"/>
        <v>100</v>
      </c>
      <c r="F42" s="6">
        <f t="shared" si="1"/>
        <v>0</v>
      </c>
      <c r="G42" s="19"/>
      <c r="H42" s="19"/>
      <c r="I42" s="19"/>
      <c r="J42" s="19"/>
      <c r="K42" s="19"/>
      <c r="L42" s="19"/>
      <c r="M42" s="19"/>
      <c r="N42" s="19"/>
      <c r="O42" s="19"/>
      <c r="P42" s="19"/>
      <c r="Q42" s="19"/>
      <c r="R42" s="19"/>
      <c r="S42" s="19"/>
      <c r="T42" s="19"/>
      <c r="U42" s="19"/>
      <c r="V42" s="19"/>
      <c r="W42" s="19"/>
    </row>
    <row r="43" spans="1:23" ht="131.25" x14ac:dyDescent="0.2">
      <c r="A43" s="25" t="s">
        <v>61</v>
      </c>
      <c r="B43" s="38"/>
      <c r="C43" s="42"/>
      <c r="D43" s="14">
        <f t="shared" si="2"/>
        <v>0</v>
      </c>
      <c r="E43" s="6" t="e">
        <f>D43/C43*100</f>
        <v>#DIV/0!</v>
      </c>
      <c r="F43" s="6">
        <f>D43-C43</f>
        <v>0</v>
      </c>
      <c r="G43" s="19"/>
      <c r="H43" s="19"/>
      <c r="I43" s="19"/>
      <c r="J43" s="19"/>
      <c r="K43" s="19"/>
      <c r="L43" s="19"/>
      <c r="M43" s="19"/>
      <c r="N43" s="19"/>
      <c r="O43" s="19"/>
      <c r="P43" s="19"/>
      <c r="Q43" s="19"/>
      <c r="R43" s="19"/>
      <c r="S43" s="19"/>
      <c r="T43" s="19"/>
      <c r="U43" s="19"/>
      <c r="V43" s="19"/>
      <c r="W43" s="19"/>
    </row>
    <row r="44" spans="1:23" ht="66" customHeight="1" x14ac:dyDescent="0.2">
      <c r="A44" s="25" t="s">
        <v>62</v>
      </c>
      <c r="B44" s="39"/>
      <c r="C44" s="43"/>
      <c r="D44" s="14">
        <f t="shared" si="2"/>
        <v>0</v>
      </c>
      <c r="E44" s="6" t="e">
        <f>D44/C44*100</f>
        <v>#DIV/0!</v>
      </c>
      <c r="F44" s="6">
        <f>D44-C44</f>
        <v>0</v>
      </c>
      <c r="G44" s="19"/>
      <c r="H44" s="19"/>
      <c r="I44" s="19"/>
      <c r="J44" s="19"/>
      <c r="K44" s="19"/>
      <c r="L44" s="19"/>
      <c r="M44" s="19"/>
      <c r="N44" s="19"/>
      <c r="O44" s="19"/>
      <c r="P44" s="19"/>
      <c r="Q44" s="19"/>
      <c r="R44" s="19"/>
      <c r="S44" s="19"/>
      <c r="T44" s="19"/>
      <c r="U44" s="19"/>
      <c r="V44" s="19"/>
      <c r="W44" s="19"/>
    </row>
    <row r="45" spans="1:23" ht="52.5" x14ac:dyDescent="0.2">
      <c r="A45" s="25" t="s">
        <v>63</v>
      </c>
      <c r="B45" s="38"/>
      <c r="C45" s="42"/>
      <c r="D45" s="14">
        <f t="shared" si="2"/>
        <v>0</v>
      </c>
      <c r="E45" s="6" t="e">
        <f>D45/C45*100</f>
        <v>#DIV/0!</v>
      </c>
      <c r="F45" s="6">
        <f>D45-C45</f>
        <v>0</v>
      </c>
      <c r="G45" s="19"/>
      <c r="H45" s="19"/>
      <c r="I45" s="19"/>
      <c r="J45" s="19"/>
      <c r="K45" s="19"/>
      <c r="L45" s="19"/>
      <c r="M45" s="19"/>
      <c r="N45" s="19"/>
      <c r="O45" s="19"/>
      <c r="P45" s="19"/>
      <c r="Q45" s="19"/>
      <c r="R45" s="19"/>
      <c r="S45" s="19"/>
      <c r="T45" s="19"/>
      <c r="U45" s="19"/>
      <c r="V45" s="19"/>
      <c r="W45" s="19"/>
    </row>
    <row r="46" spans="1:23" ht="193.5" customHeight="1" x14ac:dyDescent="0.2">
      <c r="A46" s="21" t="s">
        <v>64</v>
      </c>
      <c r="B46" s="7">
        <v>4820.3999999999996</v>
      </c>
      <c r="C46" s="14">
        <v>1252.8</v>
      </c>
      <c r="D46" s="14">
        <f t="shared" si="2"/>
        <v>1252.8</v>
      </c>
      <c r="E46" s="6">
        <f t="shared" si="0"/>
        <v>100</v>
      </c>
      <c r="F46" s="6">
        <f t="shared" si="1"/>
        <v>0</v>
      </c>
      <c r="G46" s="19"/>
      <c r="H46" s="19"/>
      <c r="I46" s="19"/>
      <c r="J46" s="19"/>
      <c r="K46" s="19"/>
      <c r="L46" s="19"/>
      <c r="M46" s="19"/>
      <c r="N46" s="19"/>
      <c r="O46" s="19"/>
      <c r="P46" s="19"/>
      <c r="Q46" s="19"/>
      <c r="R46" s="19"/>
      <c r="S46" s="19"/>
      <c r="T46" s="19"/>
      <c r="U46" s="19"/>
      <c r="V46" s="19"/>
      <c r="W46" s="19"/>
    </row>
    <row r="47" spans="1:23" ht="250.5" customHeight="1" x14ac:dyDescent="0.2">
      <c r="A47" s="21" t="s">
        <v>65</v>
      </c>
      <c r="B47" s="7">
        <v>4</v>
      </c>
      <c r="C47" s="14"/>
      <c r="D47" s="14">
        <f t="shared" si="2"/>
        <v>0</v>
      </c>
      <c r="E47" s="6" t="e">
        <f t="shared" si="0"/>
        <v>#DIV/0!</v>
      </c>
      <c r="F47" s="6">
        <f t="shared" si="1"/>
        <v>0</v>
      </c>
      <c r="G47" s="19"/>
      <c r="H47" s="19"/>
      <c r="I47" s="19"/>
      <c r="J47" s="19"/>
      <c r="K47" s="19"/>
      <c r="L47" s="19"/>
      <c r="M47" s="19"/>
      <c r="N47" s="19"/>
      <c r="O47" s="19"/>
      <c r="P47" s="19"/>
      <c r="Q47" s="19"/>
      <c r="R47" s="19"/>
      <c r="S47" s="19"/>
      <c r="T47" s="19"/>
      <c r="U47" s="19"/>
      <c r="V47" s="19"/>
      <c r="W47" s="19"/>
    </row>
    <row r="48" spans="1:23" ht="79.5" customHeight="1" x14ac:dyDescent="0.2">
      <c r="A48" s="21" t="s">
        <v>66</v>
      </c>
      <c r="B48" s="7">
        <v>54600</v>
      </c>
      <c r="C48" s="14">
        <v>4085.6</v>
      </c>
      <c r="D48" s="14">
        <f t="shared" si="2"/>
        <v>4085.6</v>
      </c>
      <c r="E48" s="6">
        <f t="shared" si="0"/>
        <v>100</v>
      </c>
      <c r="F48" s="6">
        <f t="shared" si="1"/>
        <v>0</v>
      </c>
      <c r="G48" s="19"/>
      <c r="H48" s="19"/>
      <c r="I48" s="19"/>
      <c r="J48" s="19"/>
      <c r="K48" s="19"/>
      <c r="L48" s="19"/>
      <c r="M48" s="19"/>
      <c r="N48" s="19"/>
      <c r="O48" s="19"/>
      <c r="P48" s="19"/>
      <c r="Q48" s="19"/>
      <c r="R48" s="19"/>
      <c r="S48" s="19"/>
      <c r="T48" s="19"/>
      <c r="U48" s="19"/>
      <c r="V48" s="19"/>
      <c r="W48" s="19"/>
    </row>
    <row r="49" spans="1:23" ht="83.25" customHeight="1" x14ac:dyDescent="0.2">
      <c r="A49" s="21" t="s">
        <v>67</v>
      </c>
      <c r="B49" s="38"/>
      <c r="C49" s="42"/>
      <c r="D49" s="14">
        <f t="shared" si="2"/>
        <v>0</v>
      </c>
      <c r="E49" s="6" t="e">
        <f>D49/C49*100</f>
        <v>#DIV/0!</v>
      </c>
      <c r="F49" s="6">
        <f>D49-C49</f>
        <v>0</v>
      </c>
      <c r="G49" s="19"/>
      <c r="H49" s="19"/>
      <c r="I49" s="19"/>
      <c r="J49" s="19"/>
      <c r="K49" s="19"/>
      <c r="L49" s="19"/>
      <c r="M49" s="19"/>
      <c r="N49" s="19"/>
      <c r="O49" s="19"/>
      <c r="P49" s="19"/>
      <c r="Q49" s="19"/>
      <c r="R49" s="19"/>
      <c r="S49" s="19"/>
      <c r="T49" s="19"/>
      <c r="U49" s="19"/>
      <c r="V49" s="19"/>
      <c r="W49" s="19"/>
    </row>
    <row r="50" spans="1:23" ht="113.25" customHeight="1" x14ac:dyDescent="0.2">
      <c r="A50" s="21" t="s">
        <v>68</v>
      </c>
      <c r="B50" s="7">
        <v>302.7</v>
      </c>
      <c r="C50" s="14">
        <v>302.7</v>
      </c>
      <c r="D50" s="14">
        <f t="shared" si="2"/>
        <v>302.7</v>
      </c>
      <c r="E50" s="6">
        <f t="shared" si="0"/>
        <v>100</v>
      </c>
      <c r="F50" s="6">
        <f t="shared" si="1"/>
        <v>0</v>
      </c>
      <c r="G50" s="19"/>
      <c r="H50" s="19"/>
      <c r="I50" s="19"/>
      <c r="J50" s="19"/>
      <c r="K50" s="19"/>
      <c r="L50" s="19"/>
      <c r="M50" s="19"/>
      <c r="N50" s="19"/>
      <c r="O50" s="19"/>
      <c r="P50" s="19"/>
      <c r="Q50" s="19"/>
      <c r="R50" s="19"/>
      <c r="S50" s="19"/>
      <c r="T50" s="19"/>
      <c r="U50" s="19"/>
      <c r="V50" s="19"/>
      <c r="W50" s="19"/>
    </row>
    <row r="51" spans="1:23" ht="78.75" x14ac:dyDescent="0.2">
      <c r="A51" s="21" t="s">
        <v>69</v>
      </c>
      <c r="B51" s="7">
        <v>75</v>
      </c>
      <c r="C51" s="14"/>
      <c r="D51" s="14">
        <f t="shared" si="2"/>
        <v>0</v>
      </c>
      <c r="E51" s="6" t="e">
        <f t="shared" si="0"/>
        <v>#DIV/0!</v>
      </c>
      <c r="F51" s="6">
        <f t="shared" si="1"/>
        <v>0</v>
      </c>
      <c r="G51" s="19"/>
      <c r="H51" s="19"/>
      <c r="I51" s="19"/>
      <c r="J51" s="19"/>
      <c r="K51" s="19"/>
      <c r="L51" s="19"/>
      <c r="M51" s="19"/>
      <c r="N51" s="19"/>
      <c r="O51" s="19"/>
      <c r="P51" s="19"/>
      <c r="Q51" s="19"/>
      <c r="R51" s="19"/>
      <c r="S51" s="19"/>
      <c r="T51" s="19"/>
      <c r="U51" s="19"/>
      <c r="V51" s="19"/>
      <c r="W51" s="19"/>
    </row>
    <row r="52" spans="1:23" ht="78.75" x14ac:dyDescent="0.2">
      <c r="A52" s="21" t="s">
        <v>70</v>
      </c>
      <c r="B52" s="7">
        <v>3000</v>
      </c>
      <c r="C52" s="14">
        <v>1232.9000000000001</v>
      </c>
      <c r="D52" s="14">
        <f t="shared" si="2"/>
        <v>1232.9000000000001</v>
      </c>
      <c r="E52" s="6">
        <f t="shared" si="0"/>
        <v>100</v>
      </c>
      <c r="F52" s="6">
        <f t="shared" si="1"/>
        <v>0</v>
      </c>
      <c r="G52" s="19"/>
      <c r="H52" s="19"/>
      <c r="I52" s="19"/>
      <c r="J52" s="19"/>
      <c r="K52" s="19"/>
      <c r="L52" s="19"/>
      <c r="M52" s="19"/>
      <c r="N52" s="19"/>
      <c r="O52" s="19"/>
      <c r="P52" s="19"/>
      <c r="Q52" s="19"/>
      <c r="R52" s="19"/>
      <c r="S52" s="19"/>
      <c r="T52" s="19"/>
      <c r="U52" s="19"/>
      <c r="V52" s="19"/>
      <c r="W52" s="19"/>
    </row>
    <row r="53" spans="1:23" ht="110.25" customHeight="1" x14ac:dyDescent="0.2">
      <c r="A53" s="21" t="s">
        <v>71</v>
      </c>
      <c r="B53" s="7">
        <v>285.5</v>
      </c>
      <c r="C53" s="14">
        <v>285.5</v>
      </c>
      <c r="D53" s="14">
        <f t="shared" si="2"/>
        <v>285.5</v>
      </c>
      <c r="E53" s="6">
        <f t="shared" ref="E53:E85" si="3">D53/C53*100</f>
        <v>100</v>
      </c>
      <c r="F53" s="6">
        <f t="shared" ref="F53:F85" si="4">D53-C53</f>
        <v>0</v>
      </c>
      <c r="G53" s="19"/>
      <c r="H53" s="19"/>
      <c r="I53" s="19"/>
      <c r="J53" s="19"/>
      <c r="K53" s="19"/>
      <c r="L53" s="19"/>
      <c r="M53" s="19"/>
      <c r="N53" s="19"/>
      <c r="O53" s="19"/>
      <c r="P53" s="19"/>
      <c r="Q53" s="19"/>
      <c r="R53" s="19"/>
      <c r="S53" s="19"/>
      <c r="T53" s="19"/>
      <c r="U53" s="19"/>
      <c r="V53" s="19"/>
      <c r="W53" s="19"/>
    </row>
    <row r="54" spans="1:23" ht="108.75" customHeight="1" x14ac:dyDescent="0.2">
      <c r="A54" s="21" t="s">
        <v>72</v>
      </c>
      <c r="B54" s="7">
        <v>9</v>
      </c>
      <c r="C54" s="14"/>
      <c r="D54" s="14">
        <f t="shared" si="2"/>
        <v>0</v>
      </c>
      <c r="E54" s="6" t="e">
        <f t="shared" si="3"/>
        <v>#DIV/0!</v>
      </c>
      <c r="F54" s="6">
        <f t="shared" si="4"/>
        <v>0</v>
      </c>
      <c r="G54" s="19"/>
      <c r="H54" s="19"/>
      <c r="I54" s="19"/>
      <c r="J54" s="19"/>
      <c r="K54" s="19"/>
      <c r="L54" s="19"/>
      <c r="M54" s="19"/>
      <c r="N54" s="19"/>
      <c r="O54" s="19"/>
      <c r="P54" s="19"/>
      <c r="Q54" s="19"/>
      <c r="R54" s="19"/>
      <c r="S54" s="19"/>
      <c r="T54" s="19"/>
      <c r="U54" s="19"/>
      <c r="V54" s="19"/>
      <c r="W54" s="19"/>
    </row>
    <row r="55" spans="1:23" ht="166.5" customHeight="1" x14ac:dyDescent="0.2">
      <c r="A55" s="21" t="s">
        <v>73</v>
      </c>
      <c r="B55" s="7">
        <v>32</v>
      </c>
      <c r="C55" s="14">
        <v>13</v>
      </c>
      <c r="D55" s="14">
        <f t="shared" si="2"/>
        <v>13</v>
      </c>
      <c r="E55" s="6">
        <f t="shared" si="3"/>
        <v>100</v>
      </c>
      <c r="F55" s="6">
        <f t="shared" si="4"/>
        <v>0</v>
      </c>
      <c r="G55" s="19"/>
      <c r="H55" s="19"/>
      <c r="I55" s="19"/>
      <c r="J55" s="19"/>
      <c r="K55" s="19"/>
      <c r="L55" s="19"/>
      <c r="M55" s="19"/>
      <c r="N55" s="19"/>
      <c r="O55" s="19"/>
      <c r="P55" s="19"/>
      <c r="Q55" s="19"/>
      <c r="R55" s="19"/>
      <c r="S55" s="19"/>
      <c r="T55" s="19"/>
      <c r="U55" s="19"/>
      <c r="V55" s="19"/>
      <c r="W55" s="19"/>
    </row>
    <row r="56" spans="1:23" ht="78.75" x14ac:dyDescent="0.2">
      <c r="A56" s="26" t="s">
        <v>74</v>
      </c>
      <c r="B56" s="7">
        <v>5848.1</v>
      </c>
      <c r="C56" s="14">
        <v>2437</v>
      </c>
      <c r="D56" s="14">
        <f t="shared" si="2"/>
        <v>2437</v>
      </c>
      <c r="E56" s="6">
        <f t="shared" si="3"/>
        <v>100</v>
      </c>
      <c r="F56" s="6">
        <f t="shared" si="4"/>
        <v>0</v>
      </c>
      <c r="G56" s="19"/>
      <c r="H56" s="19"/>
      <c r="I56" s="19"/>
      <c r="J56" s="19"/>
      <c r="K56" s="19"/>
      <c r="L56" s="19"/>
      <c r="M56" s="19"/>
      <c r="N56" s="19"/>
      <c r="O56" s="19"/>
      <c r="P56" s="19"/>
      <c r="Q56" s="19"/>
      <c r="R56" s="19"/>
      <c r="S56" s="19"/>
      <c r="T56" s="19"/>
      <c r="U56" s="19"/>
      <c r="V56" s="19"/>
      <c r="W56" s="19"/>
    </row>
    <row r="57" spans="1:23" ht="110.25" customHeight="1" x14ac:dyDescent="0.2">
      <c r="A57" s="21" t="s">
        <v>75</v>
      </c>
      <c r="B57" s="7"/>
      <c r="C57" s="14"/>
      <c r="D57" s="14">
        <f t="shared" si="2"/>
        <v>0</v>
      </c>
      <c r="E57" s="6" t="e">
        <f t="shared" si="3"/>
        <v>#DIV/0!</v>
      </c>
      <c r="F57" s="6">
        <f t="shared" si="4"/>
        <v>0</v>
      </c>
      <c r="G57" s="19"/>
      <c r="H57" s="19"/>
      <c r="I57" s="19"/>
      <c r="J57" s="19"/>
      <c r="K57" s="19"/>
      <c r="L57" s="19"/>
      <c r="M57" s="19"/>
      <c r="N57" s="19"/>
      <c r="O57" s="19"/>
      <c r="P57" s="19"/>
      <c r="Q57" s="19"/>
      <c r="R57" s="19"/>
      <c r="S57" s="19"/>
      <c r="T57" s="19"/>
      <c r="U57" s="19"/>
      <c r="V57" s="19"/>
      <c r="W57" s="19"/>
    </row>
    <row r="58" spans="1:23" ht="84" customHeight="1" x14ac:dyDescent="0.2">
      <c r="A58" s="21" t="s">
        <v>76</v>
      </c>
      <c r="B58" s="7">
        <v>8.1999999999999993</v>
      </c>
      <c r="C58" s="14">
        <v>4.0999999999999996</v>
      </c>
      <c r="D58" s="14">
        <f t="shared" si="2"/>
        <v>4.0999999999999996</v>
      </c>
      <c r="E58" s="6">
        <f t="shared" si="3"/>
        <v>100</v>
      </c>
      <c r="F58" s="6">
        <f t="shared" si="4"/>
        <v>0</v>
      </c>
      <c r="G58" s="19"/>
      <c r="H58" s="19"/>
      <c r="I58" s="19"/>
      <c r="J58" s="19"/>
      <c r="K58" s="19"/>
      <c r="L58" s="19"/>
      <c r="M58" s="19"/>
      <c r="N58" s="19"/>
      <c r="O58" s="19"/>
      <c r="P58" s="19"/>
      <c r="Q58" s="19"/>
      <c r="R58" s="19"/>
      <c r="S58" s="19"/>
      <c r="T58" s="19"/>
      <c r="U58" s="19"/>
      <c r="V58" s="19"/>
      <c r="W58" s="19"/>
    </row>
    <row r="59" spans="1:23" ht="147" customHeight="1" x14ac:dyDescent="0.2">
      <c r="A59" s="21" t="s">
        <v>112</v>
      </c>
      <c r="B59" s="7">
        <v>10000</v>
      </c>
      <c r="C59" s="14"/>
      <c r="D59" s="14"/>
      <c r="E59" s="6"/>
      <c r="F59" s="6"/>
      <c r="G59" s="19"/>
      <c r="H59" s="19"/>
      <c r="I59" s="19"/>
      <c r="J59" s="19"/>
      <c r="K59" s="19"/>
      <c r="L59" s="19"/>
      <c r="M59" s="19"/>
      <c r="N59" s="19"/>
      <c r="O59" s="19"/>
      <c r="P59" s="19"/>
      <c r="Q59" s="19"/>
      <c r="R59" s="19"/>
      <c r="S59" s="19"/>
      <c r="T59" s="19"/>
      <c r="U59" s="19"/>
      <c r="V59" s="19"/>
      <c r="W59" s="19"/>
    </row>
    <row r="60" spans="1:23" ht="108" customHeight="1" x14ac:dyDescent="0.2">
      <c r="A60" s="21" t="s">
        <v>77</v>
      </c>
      <c r="B60" s="7">
        <v>17656.900000000001</v>
      </c>
      <c r="C60" s="14">
        <v>7861.8</v>
      </c>
      <c r="D60" s="14">
        <f t="shared" si="2"/>
        <v>7861.8</v>
      </c>
      <c r="E60" s="6">
        <f>D60/C60*100</f>
        <v>100</v>
      </c>
      <c r="F60" s="6">
        <f>D60-C60</f>
        <v>0</v>
      </c>
      <c r="G60" s="19"/>
      <c r="H60" s="19"/>
      <c r="I60" s="19"/>
      <c r="J60" s="19"/>
      <c r="K60" s="19"/>
      <c r="L60" s="19"/>
      <c r="M60" s="19"/>
      <c r="N60" s="19"/>
      <c r="O60" s="19"/>
      <c r="P60" s="19"/>
      <c r="Q60" s="19"/>
      <c r="R60" s="19"/>
      <c r="S60" s="19"/>
      <c r="T60" s="19"/>
      <c r="U60" s="19"/>
      <c r="V60" s="19"/>
      <c r="W60" s="19"/>
    </row>
    <row r="61" spans="1:23" ht="57.75" customHeight="1" x14ac:dyDescent="0.2">
      <c r="A61" s="21" t="s">
        <v>78</v>
      </c>
      <c r="B61" s="7"/>
      <c r="C61" s="14"/>
      <c r="D61" s="14">
        <f t="shared" si="2"/>
        <v>0</v>
      </c>
      <c r="E61" s="6" t="e">
        <f>D61/C61*100</f>
        <v>#DIV/0!</v>
      </c>
      <c r="F61" s="6">
        <f>D61-C61</f>
        <v>0</v>
      </c>
      <c r="G61" s="19"/>
      <c r="H61" s="19"/>
      <c r="I61" s="19"/>
      <c r="J61" s="19"/>
      <c r="K61" s="19"/>
      <c r="L61" s="19"/>
      <c r="M61" s="19"/>
      <c r="N61" s="19"/>
      <c r="O61" s="19"/>
      <c r="P61" s="19"/>
      <c r="Q61" s="19"/>
      <c r="R61" s="19"/>
      <c r="S61" s="19"/>
      <c r="T61" s="19"/>
      <c r="U61" s="19"/>
      <c r="V61" s="19"/>
      <c r="W61" s="19"/>
    </row>
    <row r="62" spans="1:23" ht="274.5" customHeight="1" x14ac:dyDescent="0.2">
      <c r="A62" s="21" t="s">
        <v>79</v>
      </c>
      <c r="B62" s="7">
        <v>307.10000000000002</v>
      </c>
      <c r="C62" s="14"/>
      <c r="D62" s="14">
        <f t="shared" si="2"/>
        <v>0</v>
      </c>
      <c r="E62" s="6" t="e">
        <f t="shared" si="3"/>
        <v>#DIV/0!</v>
      </c>
      <c r="F62" s="6">
        <f t="shared" si="4"/>
        <v>0</v>
      </c>
      <c r="G62" s="19"/>
      <c r="H62" s="19"/>
      <c r="I62" s="19"/>
      <c r="J62" s="19"/>
      <c r="K62" s="19"/>
      <c r="L62" s="19"/>
      <c r="M62" s="19"/>
      <c r="N62" s="19"/>
      <c r="O62" s="19"/>
      <c r="P62" s="19"/>
      <c r="Q62" s="19"/>
      <c r="R62" s="19"/>
      <c r="S62" s="19"/>
      <c r="T62" s="19"/>
      <c r="U62" s="19"/>
      <c r="V62" s="19"/>
      <c r="W62" s="19"/>
    </row>
    <row r="63" spans="1:23" ht="133.5" customHeight="1" x14ac:dyDescent="0.2">
      <c r="A63" s="21" t="s">
        <v>80</v>
      </c>
      <c r="B63" s="7">
        <v>30428</v>
      </c>
      <c r="C63" s="14">
        <v>13031.6</v>
      </c>
      <c r="D63" s="14">
        <f t="shared" si="2"/>
        <v>13031.6</v>
      </c>
      <c r="E63" s="6">
        <f t="shared" si="3"/>
        <v>100</v>
      </c>
      <c r="F63" s="6">
        <f t="shared" si="4"/>
        <v>0</v>
      </c>
      <c r="G63" s="19"/>
      <c r="H63" s="19"/>
      <c r="I63" s="19"/>
      <c r="J63" s="19"/>
      <c r="K63" s="19"/>
      <c r="L63" s="19"/>
      <c r="M63" s="19"/>
      <c r="N63" s="19"/>
      <c r="O63" s="19"/>
      <c r="P63" s="19"/>
      <c r="Q63" s="19"/>
      <c r="R63" s="19"/>
      <c r="S63" s="19"/>
      <c r="T63" s="19"/>
      <c r="U63" s="19"/>
      <c r="V63" s="19"/>
      <c r="W63" s="19"/>
    </row>
    <row r="64" spans="1:23" ht="78.75" x14ac:dyDescent="0.2">
      <c r="A64" s="21" t="s">
        <v>81</v>
      </c>
      <c r="B64" s="7">
        <v>1054.5</v>
      </c>
      <c r="C64" s="14">
        <v>439.4</v>
      </c>
      <c r="D64" s="14">
        <f t="shared" si="2"/>
        <v>439.4</v>
      </c>
      <c r="E64" s="6">
        <f t="shared" si="3"/>
        <v>100</v>
      </c>
      <c r="F64" s="6">
        <f t="shared" si="4"/>
        <v>0</v>
      </c>
      <c r="G64" s="19"/>
      <c r="H64" s="19"/>
      <c r="I64" s="19"/>
      <c r="J64" s="19"/>
      <c r="K64" s="19"/>
      <c r="L64" s="19"/>
      <c r="M64" s="19"/>
      <c r="N64" s="19"/>
      <c r="O64" s="19"/>
      <c r="P64" s="19"/>
      <c r="Q64" s="19"/>
      <c r="R64" s="19"/>
      <c r="S64" s="19"/>
      <c r="T64" s="19"/>
      <c r="U64" s="19"/>
      <c r="V64" s="19"/>
      <c r="W64" s="19"/>
    </row>
    <row r="65" spans="1:23" ht="79.5" customHeight="1" x14ac:dyDescent="0.2">
      <c r="A65" s="21" t="s">
        <v>82</v>
      </c>
      <c r="B65" s="40">
        <v>17095.8</v>
      </c>
      <c r="C65" s="44">
        <v>7124</v>
      </c>
      <c r="D65" s="14">
        <f t="shared" si="2"/>
        <v>7124</v>
      </c>
      <c r="E65" s="6">
        <f t="shared" si="3"/>
        <v>100</v>
      </c>
      <c r="F65" s="6">
        <f t="shared" si="4"/>
        <v>0</v>
      </c>
      <c r="G65" s="19"/>
      <c r="H65" s="19"/>
      <c r="I65" s="19"/>
      <c r="J65" s="19"/>
      <c r="K65" s="19"/>
      <c r="L65" s="19"/>
      <c r="M65" s="19"/>
      <c r="N65" s="19"/>
      <c r="O65" s="19"/>
      <c r="P65" s="19"/>
      <c r="Q65" s="19"/>
      <c r="R65" s="19"/>
      <c r="S65" s="19"/>
      <c r="T65" s="19"/>
      <c r="U65" s="19"/>
      <c r="V65" s="19"/>
      <c r="W65" s="19"/>
    </row>
    <row r="66" spans="1:23" ht="105" x14ac:dyDescent="0.2">
      <c r="A66" s="21" t="s">
        <v>83</v>
      </c>
      <c r="B66" s="7">
        <v>288.39999999999998</v>
      </c>
      <c r="C66" s="14">
        <v>203.1</v>
      </c>
      <c r="D66" s="14">
        <f t="shared" si="2"/>
        <v>203.1</v>
      </c>
      <c r="E66" s="6">
        <f t="shared" si="3"/>
        <v>100</v>
      </c>
      <c r="F66" s="6">
        <f t="shared" si="4"/>
        <v>0</v>
      </c>
      <c r="G66" s="19"/>
      <c r="H66" s="19"/>
      <c r="I66" s="19"/>
      <c r="J66" s="19"/>
      <c r="K66" s="19"/>
      <c r="L66" s="19"/>
      <c r="M66" s="19"/>
      <c r="N66" s="19"/>
      <c r="O66" s="19"/>
      <c r="P66" s="19"/>
      <c r="Q66" s="19"/>
      <c r="R66" s="19"/>
      <c r="S66" s="19"/>
      <c r="T66" s="19"/>
      <c r="U66" s="19"/>
      <c r="V66" s="19"/>
      <c r="W66" s="19"/>
    </row>
    <row r="67" spans="1:23" ht="78.75" x14ac:dyDescent="0.2">
      <c r="A67" s="21" t="s">
        <v>84</v>
      </c>
      <c r="B67" s="7">
        <v>10381.9</v>
      </c>
      <c r="C67" s="14">
        <v>4645.7</v>
      </c>
      <c r="D67" s="14">
        <f t="shared" si="2"/>
        <v>4645.7</v>
      </c>
      <c r="E67" s="6">
        <f t="shared" si="3"/>
        <v>100</v>
      </c>
      <c r="F67" s="6">
        <f t="shared" si="4"/>
        <v>0</v>
      </c>
      <c r="G67" s="19"/>
      <c r="H67" s="19"/>
      <c r="I67" s="19"/>
      <c r="J67" s="19"/>
      <c r="K67" s="19"/>
      <c r="L67" s="19"/>
      <c r="M67" s="19"/>
      <c r="N67" s="19"/>
      <c r="O67" s="19"/>
      <c r="P67" s="19"/>
      <c r="Q67" s="19"/>
      <c r="R67" s="19"/>
      <c r="S67" s="19"/>
      <c r="T67" s="19"/>
      <c r="U67" s="19"/>
      <c r="V67" s="19"/>
      <c r="W67" s="19"/>
    </row>
    <row r="68" spans="1:23" ht="78.75" x14ac:dyDescent="0.2">
      <c r="A68" s="21" t="s">
        <v>85</v>
      </c>
      <c r="B68" s="7"/>
      <c r="C68" s="14"/>
      <c r="D68" s="14">
        <f t="shared" si="2"/>
        <v>0</v>
      </c>
      <c r="E68" s="6" t="e">
        <f t="shared" si="3"/>
        <v>#DIV/0!</v>
      </c>
      <c r="F68" s="6">
        <f t="shared" si="4"/>
        <v>0</v>
      </c>
      <c r="G68" s="19"/>
      <c r="H68" s="19"/>
      <c r="I68" s="19"/>
      <c r="J68" s="19"/>
      <c r="K68" s="19"/>
      <c r="L68" s="19"/>
      <c r="M68" s="19"/>
      <c r="N68" s="19"/>
      <c r="O68" s="19"/>
      <c r="P68" s="19"/>
      <c r="Q68" s="19"/>
      <c r="R68" s="19"/>
      <c r="S68" s="19"/>
      <c r="T68" s="19"/>
      <c r="U68" s="19"/>
      <c r="V68" s="19"/>
      <c r="W68" s="19"/>
    </row>
    <row r="69" spans="1:23" ht="37.5" customHeight="1" x14ac:dyDescent="0.2">
      <c r="A69" s="21" t="s">
        <v>86</v>
      </c>
      <c r="B69" s="7">
        <v>524.29999999999995</v>
      </c>
      <c r="C69" s="14">
        <v>256.60000000000002</v>
      </c>
      <c r="D69" s="14">
        <f t="shared" si="2"/>
        <v>256.60000000000002</v>
      </c>
      <c r="E69" s="6">
        <f>D69/C69*100</f>
        <v>100</v>
      </c>
      <c r="F69" s="6">
        <f>D69-C69</f>
        <v>0</v>
      </c>
      <c r="G69" s="19"/>
      <c r="H69" s="19"/>
      <c r="I69" s="19"/>
      <c r="J69" s="19"/>
      <c r="K69" s="19"/>
      <c r="L69" s="19"/>
      <c r="M69" s="19"/>
      <c r="N69" s="19"/>
      <c r="O69" s="19"/>
      <c r="P69" s="19"/>
      <c r="Q69" s="19"/>
      <c r="R69" s="19"/>
      <c r="S69" s="19"/>
      <c r="T69" s="19"/>
      <c r="U69" s="19"/>
      <c r="V69" s="19"/>
      <c r="W69" s="19"/>
    </row>
    <row r="70" spans="1:23" ht="105.75" customHeight="1" x14ac:dyDescent="0.2">
      <c r="A70" s="21" t="s">
        <v>87</v>
      </c>
      <c r="B70" s="7">
        <v>473.9</v>
      </c>
      <c r="C70" s="14">
        <v>296.60000000000002</v>
      </c>
      <c r="D70" s="14">
        <f t="shared" si="2"/>
        <v>296.60000000000002</v>
      </c>
      <c r="E70" s="6">
        <f t="shared" si="3"/>
        <v>100</v>
      </c>
      <c r="F70" s="6">
        <f t="shared" si="4"/>
        <v>0</v>
      </c>
      <c r="G70" s="19"/>
      <c r="H70" s="19"/>
      <c r="I70" s="19"/>
      <c r="J70" s="19"/>
      <c r="K70" s="19"/>
      <c r="L70" s="19"/>
      <c r="M70" s="19"/>
      <c r="N70" s="19"/>
      <c r="O70" s="19"/>
      <c r="P70" s="19"/>
      <c r="Q70" s="19"/>
      <c r="R70" s="19"/>
      <c r="S70" s="19"/>
      <c r="T70" s="19"/>
      <c r="U70" s="19"/>
      <c r="V70" s="19"/>
      <c r="W70" s="19"/>
    </row>
    <row r="71" spans="1:23" ht="112.5" customHeight="1" x14ac:dyDescent="0.2">
      <c r="A71" s="21" t="s">
        <v>88</v>
      </c>
      <c r="B71" s="7">
        <v>64310.3</v>
      </c>
      <c r="C71" s="14">
        <v>4242.3999999999996</v>
      </c>
      <c r="D71" s="14">
        <f t="shared" si="2"/>
        <v>4242.3999999999996</v>
      </c>
      <c r="E71" s="6">
        <f t="shared" si="3"/>
        <v>100</v>
      </c>
      <c r="F71" s="6">
        <f t="shared" si="4"/>
        <v>0</v>
      </c>
      <c r="G71" s="19"/>
      <c r="H71" s="19"/>
      <c r="I71" s="19"/>
      <c r="J71" s="19"/>
      <c r="K71" s="19"/>
      <c r="L71" s="19"/>
      <c r="M71" s="19"/>
      <c r="N71" s="19"/>
      <c r="O71" s="19"/>
      <c r="P71" s="19"/>
      <c r="Q71" s="19"/>
      <c r="R71" s="19"/>
      <c r="S71" s="19"/>
      <c r="T71" s="19"/>
      <c r="U71" s="19"/>
      <c r="V71" s="19"/>
      <c r="W71" s="19"/>
    </row>
    <row r="72" spans="1:23" ht="87.75" customHeight="1" x14ac:dyDescent="0.2">
      <c r="A72" s="21" t="s">
        <v>89</v>
      </c>
      <c r="B72" s="7">
        <v>9.3000000000000007</v>
      </c>
      <c r="C72" s="14"/>
      <c r="D72" s="14">
        <f t="shared" si="2"/>
        <v>0</v>
      </c>
      <c r="E72" s="6" t="e">
        <f t="shared" si="3"/>
        <v>#DIV/0!</v>
      </c>
      <c r="F72" s="6">
        <f t="shared" si="4"/>
        <v>0</v>
      </c>
      <c r="G72" s="19"/>
      <c r="H72" s="19"/>
      <c r="I72" s="19"/>
      <c r="J72" s="19"/>
      <c r="K72" s="19"/>
      <c r="L72" s="19"/>
      <c r="M72" s="19"/>
      <c r="N72" s="19"/>
      <c r="O72" s="19"/>
      <c r="P72" s="19"/>
      <c r="Q72" s="19"/>
      <c r="R72" s="19"/>
      <c r="S72" s="19"/>
      <c r="T72" s="19"/>
      <c r="U72" s="19"/>
      <c r="V72" s="19"/>
      <c r="W72" s="19"/>
    </row>
    <row r="73" spans="1:23" ht="114" customHeight="1" x14ac:dyDescent="0.2">
      <c r="A73" s="21" t="s">
        <v>90</v>
      </c>
      <c r="B73" s="7">
        <v>64107.7</v>
      </c>
      <c r="C73" s="14">
        <v>28124.7</v>
      </c>
      <c r="D73" s="14">
        <f t="shared" si="2"/>
        <v>28124.7</v>
      </c>
      <c r="E73" s="6">
        <f t="shared" si="3"/>
        <v>100</v>
      </c>
      <c r="F73" s="6">
        <f t="shared" si="4"/>
        <v>0</v>
      </c>
      <c r="G73" s="19"/>
      <c r="H73" s="19"/>
      <c r="I73" s="19"/>
      <c r="J73" s="19"/>
      <c r="K73" s="19"/>
      <c r="L73" s="19"/>
      <c r="M73" s="19"/>
      <c r="N73" s="19"/>
      <c r="O73" s="19"/>
      <c r="P73" s="19"/>
      <c r="Q73" s="19"/>
      <c r="R73" s="19"/>
      <c r="S73" s="19"/>
      <c r="T73" s="19"/>
      <c r="U73" s="19"/>
      <c r="V73" s="19"/>
      <c r="W73" s="19"/>
    </row>
    <row r="74" spans="1:23" ht="86.25" customHeight="1" x14ac:dyDescent="0.2">
      <c r="A74" s="21" t="s">
        <v>91</v>
      </c>
      <c r="B74" s="7">
        <v>179.1</v>
      </c>
      <c r="C74" s="14">
        <v>116.6</v>
      </c>
      <c r="D74" s="14">
        <f t="shared" si="2"/>
        <v>116.6</v>
      </c>
      <c r="E74" s="6">
        <f t="shared" si="3"/>
        <v>100</v>
      </c>
      <c r="F74" s="6">
        <f t="shared" si="4"/>
        <v>0</v>
      </c>
      <c r="G74" s="19"/>
      <c r="H74" s="19"/>
      <c r="I74" s="19"/>
      <c r="J74" s="19"/>
      <c r="K74" s="19"/>
      <c r="L74" s="19"/>
      <c r="M74" s="19"/>
      <c r="N74" s="19"/>
      <c r="O74" s="19"/>
      <c r="P74" s="19"/>
      <c r="Q74" s="19"/>
      <c r="R74" s="19"/>
      <c r="S74" s="19"/>
      <c r="T74" s="19"/>
      <c r="U74" s="19"/>
      <c r="V74" s="19"/>
      <c r="W74" s="19"/>
    </row>
    <row r="75" spans="1:23" ht="33.75" customHeight="1" x14ac:dyDescent="0.2">
      <c r="A75" s="25" t="s">
        <v>92</v>
      </c>
      <c r="B75" s="7">
        <v>93.6</v>
      </c>
      <c r="C75" s="14"/>
      <c r="D75" s="14">
        <f t="shared" si="2"/>
        <v>0</v>
      </c>
      <c r="E75" s="6" t="e">
        <f t="shared" ref="E75:E76" si="5">D75/C75*100</f>
        <v>#DIV/0!</v>
      </c>
      <c r="F75" s="6">
        <f t="shared" ref="F75:F76" si="6">D75-C75</f>
        <v>0</v>
      </c>
      <c r="G75" s="19"/>
      <c r="H75" s="19"/>
      <c r="I75" s="19"/>
      <c r="J75" s="19"/>
      <c r="K75" s="19"/>
      <c r="L75" s="19"/>
      <c r="M75" s="19"/>
      <c r="N75" s="19"/>
      <c r="O75" s="19"/>
      <c r="P75" s="19"/>
      <c r="Q75" s="19"/>
      <c r="R75" s="19"/>
      <c r="S75" s="19"/>
      <c r="T75" s="19"/>
      <c r="U75" s="19"/>
      <c r="V75" s="19"/>
      <c r="W75" s="19"/>
    </row>
    <row r="76" spans="1:23" ht="111.75" customHeight="1" x14ac:dyDescent="0.2">
      <c r="A76" s="25" t="s">
        <v>93</v>
      </c>
      <c r="B76" s="9"/>
      <c r="C76" s="45"/>
      <c r="D76" s="14">
        <f t="shared" si="2"/>
        <v>0</v>
      </c>
      <c r="E76" s="6" t="e">
        <f t="shared" si="5"/>
        <v>#DIV/0!</v>
      </c>
      <c r="F76" s="6">
        <f t="shared" si="6"/>
        <v>0</v>
      </c>
      <c r="G76" s="19"/>
      <c r="H76" s="19"/>
      <c r="I76" s="19"/>
      <c r="J76" s="19"/>
      <c r="K76" s="19"/>
      <c r="L76" s="19"/>
      <c r="M76" s="19"/>
      <c r="N76" s="19"/>
      <c r="O76" s="19"/>
      <c r="P76" s="19"/>
      <c r="Q76" s="19"/>
      <c r="R76" s="19"/>
      <c r="S76" s="19"/>
      <c r="T76" s="19"/>
      <c r="U76" s="19"/>
      <c r="V76" s="19"/>
      <c r="W76" s="19"/>
    </row>
    <row r="77" spans="1:23" ht="60.75" customHeight="1" x14ac:dyDescent="0.2">
      <c r="A77" s="21" t="s">
        <v>94</v>
      </c>
      <c r="B77" s="7"/>
      <c r="C77" s="14"/>
      <c r="D77" s="14">
        <f t="shared" si="2"/>
        <v>0</v>
      </c>
      <c r="E77" s="6" t="e">
        <f t="shared" si="3"/>
        <v>#DIV/0!</v>
      </c>
      <c r="F77" s="6">
        <f t="shared" si="4"/>
        <v>0</v>
      </c>
      <c r="G77" s="19"/>
      <c r="H77" s="19"/>
      <c r="I77" s="19"/>
      <c r="J77" s="19"/>
      <c r="K77" s="19"/>
      <c r="L77" s="19"/>
      <c r="M77" s="19"/>
      <c r="N77" s="19"/>
      <c r="O77" s="19"/>
      <c r="P77" s="19"/>
      <c r="Q77" s="19"/>
      <c r="R77" s="19"/>
      <c r="S77" s="19"/>
      <c r="T77" s="19"/>
      <c r="U77" s="19"/>
      <c r="V77" s="19"/>
      <c r="W77" s="19"/>
    </row>
    <row r="78" spans="1:23" ht="171" customHeight="1" x14ac:dyDescent="0.2">
      <c r="A78" s="21" t="s">
        <v>95</v>
      </c>
      <c r="B78" s="7"/>
      <c r="C78" s="14"/>
      <c r="D78" s="14">
        <f t="shared" si="2"/>
        <v>0</v>
      </c>
      <c r="E78" s="6" t="e">
        <f t="shared" si="3"/>
        <v>#DIV/0!</v>
      </c>
      <c r="F78" s="6">
        <f t="shared" si="4"/>
        <v>0</v>
      </c>
      <c r="G78" s="19"/>
      <c r="H78" s="19"/>
      <c r="I78" s="19"/>
      <c r="J78" s="19"/>
      <c r="K78" s="19"/>
      <c r="L78" s="19"/>
      <c r="M78" s="19"/>
      <c r="N78" s="19"/>
      <c r="O78" s="19"/>
      <c r="P78" s="19"/>
      <c r="Q78" s="19"/>
      <c r="R78" s="19"/>
      <c r="S78" s="19"/>
      <c r="T78" s="19"/>
      <c r="U78" s="19"/>
      <c r="V78" s="19"/>
      <c r="W78" s="19"/>
    </row>
    <row r="79" spans="1:23" ht="180.75" customHeight="1" x14ac:dyDescent="0.2">
      <c r="A79" s="21" t="s">
        <v>96</v>
      </c>
      <c r="B79" s="7">
        <v>353772.7</v>
      </c>
      <c r="C79" s="14">
        <v>155720.9</v>
      </c>
      <c r="D79" s="14">
        <f t="shared" si="2"/>
        <v>155720.9</v>
      </c>
      <c r="E79" s="6">
        <f t="shared" si="3"/>
        <v>100</v>
      </c>
      <c r="F79" s="6">
        <f t="shared" si="4"/>
        <v>0</v>
      </c>
      <c r="G79" s="19"/>
      <c r="H79" s="19"/>
      <c r="I79" s="19"/>
      <c r="J79" s="19"/>
      <c r="K79" s="19"/>
      <c r="L79" s="19"/>
      <c r="M79" s="19"/>
      <c r="N79" s="19"/>
      <c r="O79" s="19"/>
      <c r="P79" s="19"/>
      <c r="Q79" s="19"/>
      <c r="R79" s="19"/>
      <c r="S79" s="19"/>
      <c r="T79" s="19"/>
      <c r="U79" s="19"/>
      <c r="V79" s="19"/>
      <c r="W79" s="19"/>
    </row>
    <row r="80" spans="1:23" ht="91.5" customHeight="1" x14ac:dyDescent="0.2">
      <c r="A80" s="25" t="s">
        <v>97</v>
      </c>
      <c r="B80" s="7"/>
      <c r="C80" s="14"/>
      <c r="D80" s="14">
        <f t="shared" si="2"/>
        <v>0</v>
      </c>
      <c r="E80" s="6" t="e">
        <f t="shared" si="3"/>
        <v>#DIV/0!</v>
      </c>
      <c r="F80" s="6">
        <f t="shared" si="4"/>
        <v>0</v>
      </c>
      <c r="G80" s="19"/>
      <c r="H80" s="19"/>
      <c r="I80" s="19"/>
      <c r="J80" s="19"/>
      <c r="K80" s="19"/>
      <c r="L80" s="19"/>
      <c r="M80" s="19"/>
      <c r="N80" s="19"/>
      <c r="O80" s="19"/>
      <c r="P80" s="19"/>
      <c r="Q80" s="19"/>
      <c r="R80" s="19"/>
      <c r="S80" s="19"/>
      <c r="T80" s="19"/>
      <c r="U80" s="19"/>
      <c r="V80" s="19"/>
      <c r="W80" s="19"/>
    </row>
    <row r="81" spans="1:23" ht="142.5" customHeight="1" x14ac:dyDescent="0.2">
      <c r="A81" s="25" t="s">
        <v>98</v>
      </c>
      <c r="B81" s="7">
        <v>2031.1</v>
      </c>
      <c r="C81" s="14">
        <v>817.1</v>
      </c>
      <c r="D81" s="14">
        <f t="shared" si="2"/>
        <v>817.1</v>
      </c>
      <c r="E81" s="6">
        <f>D81/C81*100</f>
        <v>100</v>
      </c>
      <c r="F81" s="6">
        <f>D81-C81</f>
        <v>0</v>
      </c>
      <c r="G81" s="19"/>
      <c r="H81" s="19"/>
      <c r="I81" s="19"/>
      <c r="J81" s="19"/>
      <c r="K81" s="19"/>
      <c r="L81" s="19"/>
      <c r="M81" s="19"/>
      <c r="N81" s="19"/>
      <c r="O81" s="19"/>
      <c r="P81" s="19"/>
      <c r="Q81" s="19"/>
      <c r="R81" s="19"/>
      <c r="S81" s="19"/>
      <c r="T81" s="19"/>
      <c r="U81" s="19"/>
      <c r="V81" s="19"/>
      <c r="W81" s="19"/>
    </row>
    <row r="82" spans="1:23" ht="70.5" customHeight="1" x14ac:dyDescent="0.2">
      <c r="A82" s="25" t="s">
        <v>99</v>
      </c>
      <c r="B82" s="7"/>
      <c r="C82" s="14"/>
      <c r="D82" s="14">
        <f t="shared" si="2"/>
        <v>0</v>
      </c>
      <c r="E82" s="6" t="e">
        <f>D82/C82*100</f>
        <v>#DIV/0!</v>
      </c>
      <c r="F82" s="6">
        <f>D82-C82</f>
        <v>0</v>
      </c>
      <c r="G82" s="19"/>
      <c r="H82" s="19"/>
      <c r="I82" s="19"/>
      <c r="J82" s="19"/>
      <c r="K82" s="19"/>
      <c r="L82" s="19"/>
      <c r="M82" s="19"/>
      <c r="N82" s="19"/>
      <c r="O82" s="19"/>
      <c r="P82" s="19"/>
      <c r="Q82" s="19"/>
      <c r="R82" s="19"/>
      <c r="S82" s="19"/>
      <c r="T82" s="19"/>
      <c r="U82" s="19"/>
      <c r="V82" s="19"/>
      <c r="W82" s="19"/>
    </row>
    <row r="83" spans="1:23" ht="103.5" customHeight="1" x14ac:dyDescent="0.2">
      <c r="A83" s="25" t="s">
        <v>100</v>
      </c>
      <c r="B83" s="7">
        <v>2301</v>
      </c>
      <c r="C83" s="14"/>
      <c r="D83" s="14">
        <f t="shared" si="2"/>
        <v>0</v>
      </c>
      <c r="E83" s="6"/>
      <c r="F83" s="6"/>
      <c r="G83" s="19"/>
      <c r="H83" s="19"/>
      <c r="I83" s="19"/>
      <c r="J83" s="19"/>
      <c r="K83" s="19"/>
      <c r="L83" s="19"/>
      <c r="M83" s="19"/>
      <c r="N83" s="19"/>
      <c r="O83" s="19"/>
      <c r="P83" s="19"/>
      <c r="Q83" s="19"/>
      <c r="R83" s="19"/>
      <c r="S83" s="19"/>
      <c r="T83" s="19"/>
      <c r="U83" s="19"/>
      <c r="V83" s="19"/>
      <c r="W83" s="19"/>
    </row>
    <row r="84" spans="1:23" ht="103.5" customHeight="1" x14ac:dyDescent="0.2">
      <c r="A84" s="25" t="s">
        <v>101</v>
      </c>
      <c r="B84" s="38">
        <v>2200</v>
      </c>
      <c r="C84" s="42">
        <v>1715.8</v>
      </c>
      <c r="D84" s="14">
        <f t="shared" si="2"/>
        <v>1715.8</v>
      </c>
      <c r="E84" s="6">
        <f t="shared" ref="E84" si="7">D84/C84*100</f>
        <v>100</v>
      </c>
      <c r="F84" s="6">
        <f t="shared" ref="F84" si="8">D84-C84</f>
        <v>0</v>
      </c>
      <c r="G84" s="19"/>
      <c r="H84" s="19"/>
      <c r="I84" s="19"/>
      <c r="J84" s="19"/>
      <c r="K84" s="19"/>
      <c r="L84" s="19"/>
      <c r="M84" s="19"/>
      <c r="N84" s="19"/>
      <c r="O84" s="19"/>
      <c r="P84" s="19"/>
      <c r="Q84" s="19"/>
      <c r="R84" s="19"/>
      <c r="S84" s="19"/>
      <c r="T84" s="19"/>
      <c r="U84" s="19"/>
      <c r="V84" s="19"/>
      <c r="W84" s="19"/>
    </row>
    <row r="85" spans="1:23" ht="103.5" customHeight="1" x14ac:dyDescent="0.2">
      <c r="A85" s="25" t="s">
        <v>102</v>
      </c>
      <c r="B85" s="7">
        <v>275</v>
      </c>
      <c r="C85" s="14"/>
      <c r="D85" s="14">
        <f t="shared" si="2"/>
        <v>0</v>
      </c>
      <c r="E85" s="6" t="e">
        <f t="shared" si="3"/>
        <v>#DIV/0!</v>
      </c>
      <c r="F85" s="6">
        <f t="shared" si="4"/>
        <v>0</v>
      </c>
      <c r="G85" s="19"/>
      <c r="H85" s="19"/>
      <c r="I85" s="19"/>
      <c r="J85" s="19"/>
      <c r="K85" s="19"/>
      <c r="L85" s="19"/>
      <c r="M85" s="19"/>
      <c r="N85" s="19"/>
      <c r="O85" s="19"/>
      <c r="P85" s="19"/>
      <c r="Q85" s="19"/>
      <c r="R85" s="19"/>
      <c r="S85" s="19"/>
      <c r="T85" s="19"/>
      <c r="U85" s="19"/>
      <c r="V85" s="19"/>
      <c r="W85" s="19"/>
    </row>
    <row r="86" spans="1:23" ht="73.5" customHeight="1" x14ac:dyDescent="0.2">
      <c r="A86" s="25" t="s">
        <v>113</v>
      </c>
      <c r="B86" s="7"/>
      <c r="C86" s="14"/>
      <c r="D86" s="14"/>
      <c r="E86" s="6"/>
      <c r="F86" s="6"/>
      <c r="G86" s="19"/>
      <c r="H86" s="19"/>
      <c r="I86" s="19"/>
      <c r="J86" s="19"/>
      <c r="K86" s="19"/>
      <c r="L86" s="19"/>
      <c r="M86" s="19"/>
      <c r="N86" s="19"/>
      <c r="O86" s="19"/>
      <c r="P86" s="19"/>
      <c r="Q86" s="19"/>
      <c r="R86" s="19"/>
      <c r="S86" s="19"/>
      <c r="T86" s="19"/>
      <c r="U86" s="19"/>
      <c r="V86" s="19"/>
      <c r="W86" s="19"/>
    </row>
    <row r="87" spans="1:23" ht="94.5" customHeight="1" x14ac:dyDescent="0.2">
      <c r="A87" s="21" t="s">
        <v>103</v>
      </c>
      <c r="B87" s="9"/>
      <c r="C87" s="45"/>
      <c r="D87" s="14">
        <f t="shared" si="2"/>
        <v>0</v>
      </c>
      <c r="E87" s="6" t="e">
        <f t="shared" ref="E87" si="9">D87/C87*100</f>
        <v>#DIV/0!</v>
      </c>
      <c r="F87" s="6">
        <f t="shared" ref="F87" si="10">D87-C87</f>
        <v>0</v>
      </c>
      <c r="G87" s="19"/>
      <c r="H87" s="19"/>
      <c r="I87" s="19"/>
      <c r="J87" s="19"/>
      <c r="K87" s="19"/>
      <c r="L87" s="19"/>
      <c r="M87" s="19"/>
      <c r="N87" s="19"/>
      <c r="O87" s="19"/>
      <c r="P87" s="19"/>
      <c r="Q87" s="19"/>
      <c r="R87" s="19"/>
      <c r="S87" s="19"/>
      <c r="T87" s="19"/>
      <c r="U87" s="19"/>
      <c r="V87" s="19"/>
      <c r="W87" s="19"/>
    </row>
    <row r="88" spans="1:23" ht="129" customHeight="1" x14ac:dyDescent="0.4">
      <c r="A88" s="25" t="s">
        <v>104</v>
      </c>
      <c r="B88" s="38"/>
      <c r="C88" s="42"/>
      <c r="D88" s="14">
        <f t="shared" si="2"/>
        <v>0</v>
      </c>
      <c r="E88" s="6" t="e">
        <f t="shared" ref="E88:E113" si="11">D88/C88*100</f>
        <v>#DIV/0!</v>
      </c>
      <c r="F88" s="6">
        <f t="shared" ref="F88:F113" si="12">D88-C88</f>
        <v>0</v>
      </c>
      <c r="G88" s="27"/>
      <c r="H88" s="19"/>
      <c r="I88" s="19"/>
      <c r="J88" s="19"/>
      <c r="K88" s="19"/>
      <c r="L88" s="19"/>
      <c r="M88" s="19"/>
      <c r="N88" s="19"/>
      <c r="O88" s="19"/>
      <c r="P88" s="19"/>
      <c r="Q88" s="19"/>
      <c r="R88" s="19"/>
      <c r="S88" s="19"/>
      <c r="T88" s="19"/>
      <c r="U88" s="19"/>
      <c r="V88" s="19"/>
      <c r="W88" s="19"/>
    </row>
    <row r="89" spans="1:23" ht="105" customHeight="1" x14ac:dyDescent="0.4">
      <c r="A89" s="25" t="s">
        <v>105</v>
      </c>
      <c r="B89" s="38">
        <v>97651.4</v>
      </c>
      <c r="C89" s="42">
        <v>24273.599999999999</v>
      </c>
      <c r="D89" s="14">
        <f t="shared" si="2"/>
        <v>24273.599999999999</v>
      </c>
      <c r="E89" s="6">
        <f t="shared" si="11"/>
        <v>100</v>
      </c>
      <c r="F89" s="6">
        <f t="shared" si="12"/>
        <v>0</v>
      </c>
      <c r="G89" s="27"/>
      <c r="H89" s="19"/>
      <c r="I89" s="19"/>
      <c r="J89" s="19"/>
      <c r="K89" s="19"/>
      <c r="L89" s="19"/>
      <c r="M89" s="19"/>
      <c r="N89" s="19"/>
      <c r="O89" s="19"/>
      <c r="P89" s="19"/>
      <c r="Q89" s="19"/>
      <c r="R89" s="19"/>
      <c r="S89" s="19"/>
      <c r="T89" s="19"/>
      <c r="U89" s="19"/>
      <c r="V89" s="19"/>
      <c r="W89" s="19"/>
    </row>
    <row r="90" spans="1:23" ht="84.6" customHeight="1" x14ac:dyDescent="0.4">
      <c r="A90" s="25" t="s">
        <v>106</v>
      </c>
      <c r="B90" s="9"/>
      <c r="C90" s="45"/>
      <c r="D90" s="14">
        <f t="shared" si="2"/>
        <v>0</v>
      </c>
      <c r="E90" s="6" t="e">
        <f t="shared" si="11"/>
        <v>#DIV/0!</v>
      </c>
      <c r="F90" s="6">
        <f t="shared" si="12"/>
        <v>0</v>
      </c>
      <c r="G90" s="27"/>
      <c r="H90" s="19"/>
      <c r="I90" s="19"/>
      <c r="J90" s="19"/>
      <c r="K90" s="19"/>
      <c r="L90" s="19"/>
      <c r="M90" s="19"/>
      <c r="N90" s="19"/>
      <c r="O90" s="19"/>
      <c r="P90" s="19"/>
      <c r="Q90" s="19"/>
      <c r="R90" s="19"/>
      <c r="S90" s="19"/>
      <c r="T90" s="19"/>
      <c r="U90" s="19"/>
      <c r="V90" s="19"/>
      <c r="W90" s="19"/>
    </row>
    <row r="91" spans="1:23" ht="151.5" customHeight="1" x14ac:dyDescent="0.2">
      <c r="A91" s="28" t="s">
        <v>107</v>
      </c>
      <c r="B91" s="9">
        <v>2085.5</v>
      </c>
      <c r="C91" s="45">
        <v>1225</v>
      </c>
      <c r="D91" s="14">
        <f t="shared" si="2"/>
        <v>1225</v>
      </c>
      <c r="E91" s="6">
        <f t="shared" si="11"/>
        <v>100</v>
      </c>
      <c r="F91" s="6">
        <f t="shared" si="12"/>
        <v>0</v>
      </c>
      <c r="G91" s="19"/>
      <c r="H91" s="19"/>
      <c r="I91" s="19"/>
      <c r="J91" s="19"/>
      <c r="K91" s="19"/>
      <c r="L91" s="19"/>
      <c r="M91" s="19"/>
      <c r="N91" s="19"/>
      <c r="O91" s="19"/>
      <c r="P91" s="19"/>
      <c r="Q91" s="19"/>
      <c r="R91" s="19"/>
      <c r="S91" s="19"/>
      <c r="T91" s="19"/>
      <c r="U91" s="19"/>
      <c r="V91" s="19"/>
      <c r="W91" s="19"/>
    </row>
    <row r="92" spans="1:23" ht="104.25" customHeight="1" x14ac:dyDescent="0.2">
      <c r="A92" s="28" t="s">
        <v>108</v>
      </c>
      <c r="B92" s="9">
        <v>22802.2</v>
      </c>
      <c r="C92" s="45">
        <v>3069.6</v>
      </c>
      <c r="D92" s="14">
        <f t="shared" si="2"/>
        <v>3069.6</v>
      </c>
      <c r="E92" s="6">
        <f t="shared" si="11"/>
        <v>100</v>
      </c>
      <c r="F92" s="6">
        <f t="shared" si="12"/>
        <v>0</v>
      </c>
      <c r="G92" s="19"/>
      <c r="H92" s="19"/>
      <c r="I92" s="19"/>
      <c r="J92" s="19"/>
      <c r="K92" s="19"/>
      <c r="L92" s="19"/>
      <c r="M92" s="19"/>
      <c r="N92" s="19"/>
      <c r="O92" s="19"/>
      <c r="P92" s="19"/>
      <c r="Q92" s="19"/>
      <c r="R92" s="19"/>
      <c r="S92" s="19"/>
      <c r="T92" s="19"/>
      <c r="U92" s="19"/>
      <c r="V92" s="19"/>
      <c r="W92" s="19"/>
    </row>
    <row r="93" spans="1:23" ht="52.15" customHeight="1" x14ac:dyDescent="0.2">
      <c r="A93" s="25" t="s">
        <v>109</v>
      </c>
      <c r="B93" s="7">
        <v>669</v>
      </c>
      <c r="C93" s="7">
        <v>669</v>
      </c>
      <c r="D93" s="14">
        <f t="shared" si="2"/>
        <v>669</v>
      </c>
      <c r="E93" s="6">
        <f t="shared" si="11"/>
        <v>100</v>
      </c>
      <c r="F93" s="6">
        <f t="shared" si="12"/>
        <v>0</v>
      </c>
      <c r="G93" s="19"/>
      <c r="H93" s="19"/>
      <c r="I93" s="19"/>
      <c r="J93" s="19"/>
      <c r="K93" s="19"/>
      <c r="L93" s="19"/>
      <c r="M93" s="19"/>
      <c r="N93" s="19"/>
      <c r="O93" s="19"/>
      <c r="P93" s="19"/>
      <c r="Q93" s="19"/>
      <c r="R93" s="19"/>
      <c r="S93" s="19"/>
      <c r="T93" s="19"/>
      <c r="U93" s="19"/>
      <c r="V93" s="19"/>
      <c r="W93" s="19"/>
    </row>
    <row r="94" spans="1:23" ht="65.25" customHeight="1" x14ac:dyDescent="0.2">
      <c r="A94" s="25" t="s">
        <v>110</v>
      </c>
      <c r="B94" s="7">
        <v>55.6</v>
      </c>
      <c r="C94" s="7"/>
      <c r="D94" s="14">
        <f t="shared" si="2"/>
        <v>0</v>
      </c>
      <c r="E94" s="6" t="e">
        <f t="shared" si="11"/>
        <v>#DIV/0!</v>
      </c>
      <c r="F94" s="6">
        <f t="shared" si="12"/>
        <v>0</v>
      </c>
      <c r="G94" s="19"/>
      <c r="H94" s="19"/>
      <c r="I94" s="19"/>
      <c r="J94" s="19"/>
      <c r="K94" s="19"/>
      <c r="L94" s="19"/>
      <c r="M94" s="19"/>
      <c r="N94" s="19"/>
      <c r="O94" s="19"/>
      <c r="P94" s="19"/>
      <c r="Q94" s="19"/>
      <c r="R94" s="19"/>
      <c r="S94" s="19"/>
      <c r="T94" s="19"/>
      <c r="U94" s="19"/>
      <c r="V94" s="19"/>
      <c r="W94" s="19"/>
    </row>
    <row r="95" spans="1:23" ht="51" x14ac:dyDescent="0.2">
      <c r="A95" s="29" t="s">
        <v>23</v>
      </c>
      <c r="B95" s="11">
        <f>SUM(B30:B94)</f>
        <v>999103.69999999984</v>
      </c>
      <c r="C95" s="11">
        <f>SUM(C30:C94)</f>
        <v>389874.8</v>
      </c>
      <c r="D95" s="11">
        <f>SUM(D30:D94)</f>
        <v>389874.8</v>
      </c>
      <c r="E95" s="6">
        <f t="shared" si="11"/>
        <v>100</v>
      </c>
      <c r="F95" s="6">
        <f t="shared" si="12"/>
        <v>0</v>
      </c>
      <c r="G95" s="19"/>
      <c r="H95" s="19"/>
      <c r="I95" s="19"/>
      <c r="J95" s="19"/>
      <c r="K95" s="19"/>
      <c r="L95" s="19"/>
      <c r="M95" s="19"/>
      <c r="N95" s="19"/>
      <c r="O95" s="19"/>
      <c r="P95" s="19"/>
      <c r="Q95" s="19"/>
      <c r="R95" s="19"/>
      <c r="S95" s="19"/>
      <c r="T95" s="19"/>
      <c r="U95" s="19"/>
      <c r="V95" s="19"/>
      <c r="W95" s="19"/>
    </row>
    <row r="96" spans="1:23" ht="25.5" x14ac:dyDescent="0.2">
      <c r="A96" s="20" t="s">
        <v>24</v>
      </c>
      <c r="B96" s="8">
        <v>67</v>
      </c>
      <c r="C96" s="16">
        <v>67</v>
      </c>
      <c r="D96" s="8">
        <v>67</v>
      </c>
      <c r="E96" s="6">
        <f t="shared" si="11"/>
        <v>100</v>
      </c>
      <c r="F96" s="6">
        <f t="shared" si="12"/>
        <v>0</v>
      </c>
      <c r="G96" s="19"/>
      <c r="H96" s="19"/>
      <c r="I96" s="19"/>
      <c r="J96" s="19"/>
      <c r="K96" s="19"/>
      <c r="L96" s="19"/>
      <c r="M96" s="19"/>
      <c r="N96" s="19"/>
      <c r="O96" s="19"/>
      <c r="P96" s="19"/>
      <c r="Q96" s="19"/>
      <c r="R96" s="19"/>
      <c r="S96" s="19"/>
      <c r="T96" s="19"/>
      <c r="U96" s="19"/>
      <c r="V96" s="19"/>
      <c r="W96" s="19"/>
    </row>
    <row r="97" spans="1:23" ht="26.25" x14ac:dyDescent="0.2">
      <c r="A97" s="21" t="s">
        <v>22</v>
      </c>
      <c r="B97" s="8"/>
      <c r="C97" s="16">
        <v>-38853.800000000003</v>
      </c>
      <c r="D97" s="8">
        <v>-38853.800000000003</v>
      </c>
      <c r="E97" s="6">
        <f t="shared" si="11"/>
        <v>100</v>
      </c>
      <c r="F97" s="6">
        <f t="shared" si="12"/>
        <v>0</v>
      </c>
      <c r="G97" s="19"/>
      <c r="H97" s="19"/>
      <c r="I97" s="19"/>
      <c r="J97" s="19"/>
      <c r="K97" s="19"/>
      <c r="L97" s="19"/>
      <c r="M97" s="19"/>
      <c r="N97" s="19"/>
      <c r="O97" s="19"/>
      <c r="P97" s="19"/>
      <c r="Q97" s="19"/>
      <c r="R97" s="19"/>
      <c r="S97" s="19"/>
      <c r="T97" s="19"/>
      <c r="U97" s="19"/>
      <c r="V97" s="19"/>
      <c r="W97" s="19"/>
    </row>
    <row r="98" spans="1:23" s="23" customFormat="1" ht="25.5" x14ac:dyDescent="0.2">
      <c r="A98" s="29" t="s">
        <v>40</v>
      </c>
      <c r="B98" s="10">
        <f>SUM(B95:B97)</f>
        <v>999170.69999999984</v>
      </c>
      <c r="C98" s="10">
        <f>SUM(C95:C97)</f>
        <v>351088</v>
      </c>
      <c r="D98" s="11">
        <f>SUM(D95:D97)</f>
        <v>351088</v>
      </c>
      <c r="E98" s="6">
        <f t="shared" si="11"/>
        <v>100</v>
      </c>
      <c r="F98" s="6">
        <f t="shared" si="12"/>
        <v>0</v>
      </c>
      <c r="G98" s="19"/>
      <c r="H98" s="19"/>
      <c r="I98" s="19"/>
      <c r="J98" s="19"/>
      <c r="K98" s="19"/>
      <c r="L98" s="19"/>
      <c r="M98" s="19"/>
      <c r="N98" s="19"/>
      <c r="O98" s="19"/>
      <c r="P98" s="19"/>
      <c r="Q98" s="19"/>
      <c r="R98" s="19"/>
      <c r="S98" s="19"/>
      <c r="T98" s="19"/>
      <c r="U98" s="19"/>
      <c r="V98" s="19"/>
      <c r="W98" s="19"/>
    </row>
    <row r="99" spans="1:23" ht="25.5" x14ac:dyDescent="0.2">
      <c r="A99" s="29" t="s">
        <v>25</v>
      </c>
      <c r="B99" s="10">
        <f>SUM(B98+B29)</f>
        <v>1177106.8999999999</v>
      </c>
      <c r="C99" s="10">
        <f>SUM(C98+C29)</f>
        <v>429768.7</v>
      </c>
      <c r="D99" s="10">
        <f>SUM(D98+D29)</f>
        <v>432385.3</v>
      </c>
      <c r="E99" s="6">
        <f t="shared" si="11"/>
        <v>100.60883912672094</v>
      </c>
      <c r="F99" s="6">
        <f t="shared" si="12"/>
        <v>2616.5999999999767</v>
      </c>
      <c r="G99" s="19"/>
      <c r="H99" s="19"/>
      <c r="I99" s="19"/>
      <c r="J99" s="19"/>
      <c r="K99" s="19"/>
      <c r="L99" s="19"/>
      <c r="M99" s="19"/>
      <c r="N99" s="19"/>
      <c r="O99" s="19"/>
      <c r="P99" s="19"/>
      <c r="Q99" s="19"/>
      <c r="R99" s="19"/>
      <c r="S99" s="19"/>
      <c r="T99" s="19"/>
      <c r="U99" s="19"/>
      <c r="V99" s="19"/>
      <c r="W99" s="19"/>
    </row>
    <row r="100" spans="1:23" ht="25.5" x14ac:dyDescent="0.2">
      <c r="A100" s="30" t="s">
        <v>26</v>
      </c>
      <c r="B100" s="8"/>
      <c r="C100" s="16"/>
      <c r="D100" s="8"/>
      <c r="E100" s="6" t="e">
        <f t="shared" si="11"/>
        <v>#DIV/0!</v>
      </c>
      <c r="F100" s="6">
        <f t="shared" si="12"/>
        <v>0</v>
      </c>
      <c r="G100" s="19"/>
      <c r="H100" s="19"/>
      <c r="I100" s="19"/>
      <c r="J100" s="19"/>
      <c r="K100" s="19"/>
      <c r="L100" s="19"/>
      <c r="M100" s="19"/>
      <c r="N100" s="19"/>
      <c r="O100" s="19"/>
      <c r="P100" s="19"/>
      <c r="Q100" s="19"/>
      <c r="R100" s="19"/>
      <c r="S100" s="19"/>
      <c r="T100" s="19"/>
      <c r="U100" s="19"/>
      <c r="V100" s="19"/>
      <c r="W100" s="19"/>
    </row>
    <row r="101" spans="1:23" ht="26.25" x14ac:dyDescent="0.2">
      <c r="A101" s="21" t="s">
        <v>27</v>
      </c>
      <c r="B101" s="31">
        <v>81374</v>
      </c>
      <c r="C101" s="31">
        <v>51572.4</v>
      </c>
      <c r="D101" s="31">
        <v>48229</v>
      </c>
      <c r="E101" s="6">
        <f t="shared" si="11"/>
        <v>93.517075024625569</v>
      </c>
      <c r="F101" s="6">
        <f t="shared" si="12"/>
        <v>-3343.4000000000015</v>
      </c>
      <c r="G101" s="19"/>
      <c r="H101" s="19"/>
      <c r="I101" s="19"/>
      <c r="J101" s="19"/>
      <c r="K101" s="19"/>
      <c r="L101" s="19"/>
      <c r="M101" s="19"/>
      <c r="N101" s="19"/>
      <c r="O101" s="19"/>
      <c r="P101" s="19"/>
      <c r="Q101" s="19"/>
      <c r="R101" s="19"/>
      <c r="S101" s="19"/>
      <c r="T101" s="19"/>
      <c r="U101" s="19"/>
      <c r="V101" s="19"/>
      <c r="W101" s="19"/>
    </row>
    <row r="102" spans="1:23" ht="52.5" x14ac:dyDescent="0.2">
      <c r="A102" s="21" t="s">
        <v>28</v>
      </c>
      <c r="B102" s="31">
        <v>400.9</v>
      </c>
      <c r="C102" s="31">
        <v>366</v>
      </c>
      <c r="D102" s="31">
        <v>362.3</v>
      </c>
      <c r="E102" s="6">
        <f t="shared" si="11"/>
        <v>98.989071038251367</v>
      </c>
      <c r="F102" s="6">
        <f t="shared" si="12"/>
        <v>-3.6999999999999886</v>
      </c>
      <c r="G102" s="19"/>
      <c r="H102" s="19"/>
      <c r="I102" s="19"/>
      <c r="J102" s="19"/>
      <c r="K102" s="19"/>
      <c r="L102" s="19"/>
      <c r="M102" s="19"/>
      <c r="N102" s="19"/>
      <c r="O102" s="19"/>
      <c r="P102" s="19"/>
      <c r="Q102" s="19"/>
      <c r="R102" s="19"/>
      <c r="S102" s="19"/>
      <c r="T102" s="19"/>
      <c r="U102" s="19"/>
      <c r="V102" s="19"/>
      <c r="W102" s="19"/>
    </row>
    <row r="103" spans="1:23" ht="26.25" x14ac:dyDescent="0.2">
      <c r="A103" s="21" t="s">
        <v>29</v>
      </c>
      <c r="B103" s="31">
        <v>100390.1</v>
      </c>
      <c r="C103" s="31">
        <v>20637.3</v>
      </c>
      <c r="D103" s="31">
        <v>19716.400000000001</v>
      </c>
      <c r="E103" s="6">
        <f t="shared" si="11"/>
        <v>95.53769146157687</v>
      </c>
      <c r="F103" s="6">
        <f t="shared" si="12"/>
        <v>-920.89999999999782</v>
      </c>
      <c r="G103" s="19"/>
      <c r="H103" s="19"/>
      <c r="I103" s="19"/>
      <c r="J103" s="19"/>
      <c r="K103" s="19"/>
      <c r="L103" s="19"/>
      <c r="M103" s="19"/>
      <c r="N103" s="19"/>
      <c r="O103" s="19"/>
      <c r="P103" s="19"/>
      <c r="Q103" s="19"/>
      <c r="R103" s="19"/>
      <c r="S103" s="19"/>
      <c r="T103" s="19"/>
      <c r="U103" s="19"/>
      <c r="V103" s="19"/>
      <c r="W103" s="19"/>
    </row>
    <row r="104" spans="1:23" ht="26.25" x14ac:dyDescent="0.2">
      <c r="A104" s="21" t="s">
        <v>30</v>
      </c>
      <c r="B104" s="31">
        <v>163760.29999999999</v>
      </c>
      <c r="C104" s="31">
        <v>30347.3</v>
      </c>
      <c r="D104" s="31">
        <v>30341.4</v>
      </c>
      <c r="E104" s="6">
        <f t="shared" si="11"/>
        <v>99.980558402230187</v>
      </c>
      <c r="F104" s="6">
        <f t="shared" si="12"/>
        <v>-5.8999999999978172</v>
      </c>
      <c r="G104" s="19"/>
      <c r="H104" s="19"/>
      <c r="I104" s="19"/>
      <c r="J104" s="19"/>
      <c r="K104" s="19"/>
      <c r="L104" s="19"/>
      <c r="M104" s="19"/>
      <c r="N104" s="19"/>
      <c r="O104" s="19"/>
      <c r="P104" s="19"/>
      <c r="Q104" s="19"/>
      <c r="R104" s="19"/>
      <c r="S104" s="19"/>
      <c r="T104" s="19"/>
      <c r="U104" s="19"/>
      <c r="V104" s="19"/>
      <c r="W104" s="19"/>
    </row>
    <row r="105" spans="1:23" ht="26.25" x14ac:dyDescent="0.2">
      <c r="A105" s="21" t="s">
        <v>31</v>
      </c>
      <c r="B105" s="31">
        <v>362.7</v>
      </c>
      <c r="C105" s="31">
        <v>362</v>
      </c>
      <c r="D105" s="31">
        <v>362</v>
      </c>
      <c r="E105" s="6">
        <f t="shared" si="11"/>
        <v>100</v>
      </c>
      <c r="F105" s="6">
        <f t="shared" si="12"/>
        <v>0</v>
      </c>
      <c r="G105" s="19"/>
      <c r="H105" s="19"/>
      <c r="I105" s="19"/>
      <c r="J105" s="19"/>
      <c r="K105" s="19"/>
      <c r="L105" s="19"/>
      <c r="M105" s="19"/>
      <c r="N105" s="19"/>
      <c r="O105" s="19"/>
      <c r="P105" s="19"/>
      <c r="Q105" s="19"/>
      <c r="R105" s="19"/>
      <c r="S105" s="19"/>
      <c r="T105" s="19"/>
      <c r="U105" s="19"/>
      <c r="V105" s="19"/>
      <c r="W105" s="19"/>
    </row>
    <row r="106" spans="1:23" ht="26.25" x14ac:dyDescent="0.2">
      <c r="A106" s="21" t="s">
        <v>32</v>
      </c>
      <c r="B106" s="31">
        <v>703685.2</v>
      </c>
      <c r="C106" s="31">
        <v>349058.1</v>
      </c>
      <c r="D106" s="31">
        <v>270578.40000000002</v>
      </c>
      <c r="E106" s="6">
        <f t="shared" si="11"/>
        <v>77.516722860750136</v>
      </c>
      <c r="F106" s="6">
        <f t="shared" si="12"/>
        <v>-78479.699999999953</v>
      </c>
      <c r="G106" s="19"/>
      <c r="H106" s="19"/>
      <c r="I106" s="19"/>
      <c r="J106" s="19"/>
      <c r="K106" s="19"/>
      <c r="L106" s="19"/>
      <c r="M106" s="19"/>
      <c r="N106" s="19"/>
      <c r="O106" s="19"/>
      <c r="P106" s="19"/>
      <c r="Q106" s="19"/>
      <c r="R106" s="19"/>
      <c r="S106" s="19"/>
      <c r="T106" s="19"/>
      <c r="U106" s="19"/>
      <c r="V106" s="19"/>
      <c r="W106" s="19"/>
    </row>
    <row r="107" spans="1:23" ht="33" customHeight="1" x14ac:dyDescent="0.2">
      <c r="A107" s="21" t="s">
        <v>33</v>
      </c>
      <c r="B107" s="31">
        <v>48484.2</v>
      </c>
      <c r="C107" s="31">
        <v>24121.200000000001</v>
      </c>
      <c r="D107" s="31">
        <v>23982.3</v>
      </c>
      <c r="E107" s="6">
        <f t="shared" si="11"/>
        <v>99.424158002089442</v>
      </c>
      <c r="F107" s="6">
        <f t="shared" si="12"/>
        <v>-138.90000000000146</v>
      </c>
      <c r="G107" s="19"/>
      <c r="H107" s="19"/>
      <c r="I107" s="19"/>
      <c r="J107" s="19"/>
      <c r="K107" s="19"/>
      <c r="L107" s="19"/>
      <c r="M107" s="19"/>
      <c r="N107" s="19"/>
      <c r="O107" s="19"/>
      <c r="P107" s="19"/>
      <c r="Q107" s="19"/>
      <c r="R107" s="19"/>
      <c r="S107" s="19"/>
      <c r="T107" s="19"/>
      <c r="U107" s="19"/>
      <c r="V107" s="19"/>
      <c r="W107" s="19"/>
    </row>
    <row r="108" spans="1:23" ht="26.25" x14ac:dyDescent="0.2">
      <c r="A108" s="21" t="s">
        <v>34</v>
      </c>
      <c r="B108" s="31">
        <v>54324.800000000003</v>
      </c>
      <c r="C108" s="31">
        <v>31879.9</v>
      </c>
      <c r="D108" s="31">
        <v>25337.599999999999</v>
      </c>
      <c r="E108" s="6">
        <f t="shared" si="11"/>
        <v>79.478291964529362</v>
      </c>
      <c r="F108" s="6">
        <f t="shared" si="12"/>
        <v>-6542.3000000000029</v>
      </c>
      <c r="G108" s="19"/>
      <c r="H108" s="19"/>
      <c r="I108" s="19"/>
      <c r="J108" s="19"/>
      <c r="K108" s="19"/>
      <c r="L108" s="19"/>
      <c r="M108" s="19"/>
      <c r="N108" s="19"/>
      <c r="O108" s="19"/>
      <c r="P108" s="19"/>
      <c r="Q108" s="19"/>
      <c r="R108" s="19"/>
      <c r="S108" s="19"/>
      <c r="T108" s="19"/>
      <c r="U108" s="19"/>
      <c r="V108" s="19"/>
      <c r="W108" s="19"/>
    </row>
    <row r="109" spans="1:23" ht="26.25" x14ac:dyDescent="0.2">
      <c r="A109" s="21" t="s">
        <v>44</v>
      </c>
      <c r="B109" s="31">
        <v>7082.7</v>
      </c>
      <c r="C109" s="31">
        <v>5602.8</v>
      </c>
      <c r="D109" s="31">
        <v>5582.6</v>
      </c>
      <c r="E109" s="6">
        <f t="shared" si="11"/>
        <v>99.639465981295075</v>
      </c>
      <c r="F109" s="6">
        <f t="shared" si="12"/>
        <v>-20.199999999999818</v>
      </c>
      <c r="G109" s="19"/>
      <c r="H109" s="19"/>
      <c r="I109" s="19"/>
      <c r="J109" s="19"/>
      <c r="K109" s="19"/>
      <c r="L109" s="19"/>
      <c r="M109" s="19"/>
      <c r="N109" s="19"/>
      <c r="O109" s="19"/>
      <c r="P109" s="19"/>
      <c r="Q109" s="19"/>
      <c r="R109" s="19"/>
      <c r="S109" s="19"/>
      <c r="T109" s="19"/>
      <c r="U109" s="19"/>
      <c r="V109" s="19"/>
      <c r="W109" s="19"/>
    </row>
    <row r="110" spans="1:23" ht="26.25" x14ac:dyDescent="0.2">
      <c r="A110" s="21" t="s">
        <v>45</v>
      </c>
      <c r="B110" s="31">
        <v>7.4</v>
      </c>
      <c r="C110" s="31">
        <v>0</v>
      </c>
      <c r="D110" s="31">
        <v>0</v>
      </c>
      <c r="E110" s="6" t="e">
        <f t="shared" si="11"/>
        <v>#DIV/0!</v>
      </c>
      <c r="F110" s="6">
        <f t="shared" si="12"/>
        <v>0</v>
      </c>
      <c r="G110" s="19"/>
      <c r="H110" s="19"/>
      <c r="I110" s="19"/>
      <c r="J110" s="19"/>
      <c r="K110" s="19"/>
      <c r="L110" s="19"/>
      <c r="M110" s="19"/>
      <c r="N110" s="19"/>
      <c r="O110" s="19"/>
      <c r="P110" s="19"/>
      <c r="Q110" s="19"/>
      <c r="R110" s="19"/>
      <c r="S110" s="19"/>
      <c r="T110" s="19"/>
      <c r="U110" s="19"/>
      <c r="V110" s="19"/>
      <c r="W110" s="19"/>
    </row>
    <row r="111" spans="1:23" s="23" customFormat="1" ht="26.25" x14ac:dyDescent="0.2">
      <c r="A111" s="21" t="s">
        <v>35</v>
      </c>
      <c r="B111" s="31">
        <v>21887.599999999999</v>
      </c>
      <c r="C111" s="31">
        <v>21887.599999999999</v>
      </c>
      <c r="D111" s="31">
        <v>11132.5</v>
      </c>
      <c r="E111" s="6">
        <f t="shared" si="11"/>
        <v>50.862131983406137</v>
      </c>
      <c r="F111" s="6">
        <f t="shared" si="12"/>
        <v>-10755.099999999999</v>
      </c>
      <c r="G111" s="19"/>
      <c r="H111" s="19"/>
      <c r="I111" s="19"/>
      <c r="J111" s="19"/>
      <c r="K111" s="19"/>
      <c r="L111" s="19"/>
      <c r="M111" s="19"/>
      <c r="N111" s="19"/>
      <c r="O111" s="19"/>
      <c r="P111" s="19"/>
      <c r="Q111" s="19"/>
      <c r="R111" s="19"/>
      <c r="S111" s="19"/>
      <c r="T111" s="19"/>
      <c r="U111" s="19"/>
      <c r="V111" s="19"/>
      <c r="W111" s="19"/>
    </row>
    <row r="112" spans="1:23" ht="25.5" x14ac:dyDescent="0.2">
      <c r="A112" s="29" t="s">
        <v>36</v>
      </c>
      <c r="B112" s="10">
        <f>SUM(B101:B111)</f>
        <v>1181759.8999999999</v>
      </c>
      <c r="C112" s="10">
        <f>SUM(C101:C111)</f>
        <v>535834.6</v>
      </c>
      <c r="D112" s="10">
        <f>SUM(D101:D111)</f>
        <v>435624.49999999994</v>
      </c>
      <c r="E112" s="6">
        <f t="shared" si="11"/>
        <v>81.298314815803224</v>
      </c>
      <c r="F112" s="6">
        <f t="shared" si="12"/>
        <v>-100210.10000000003</v>
      </c>
      <c r="G112" s="19"/>
      <c r="H112" s="19"/>
      <c r="I112" s="19"/>
      <c r="J112" s="19"/>
      <c r="K112" s="19"/>
      <c r="L112" s="19"/>
      <c r="M112" s="19"/>
      <c r="N112" s="19"/>
      <c r="O112" s="19"/>
      <c r="P112" s="19"/>
      <c r="Q112" s="19"/>
      <c r="R112" s="19"/>
      <c r="S112" s="19"/>
      <c r="T112" s="19"/>
      <c r="U112" s="19"/>
      <c r="V112" s="19"/>
      <c r="W112" s="19"/>
    </row>
    <row r="113" spans="1:23" ht="37.15" customHeight="1" x14ac:dyDescent="0.2">
      <c r="A113" s="32" t="s">
        <v>37</v>
      </c>
      <c r="B113" s="12">
        <f>SUM(B99-B112)</f>
        <v>-4653</v>
      </c>
      <c r="C113" s="14">
        <f>SUM(C99-C112)</f>
        <v>-106065.89999999997</v>
      </c>
      <c r="D113" s="7">
        <f>SUM(D99-D112)</f>
        <v>-3239.1999999999534</v>
      </c>
      <c r="E113" s="6">
        <f t="shared" si="11"/>
        <v>3.0539504213889237</v>
      </c>
      <c r="F113" s="6">
        <f t="shared" si="12"/>
        <v>102826.70000000001</v>
      </c>
      <c r="G113" s="19"/>
      <c r="H113" s="19"/>
      <c r="I113" s="19"/>
      <c r="J113" s="19"/>
      <c r="K113" s="19"/>
      <c r="L113" s="19"/>
      <c r="M113" s="19"/>
      <c r="N113" s="19"/>
      <c r="O113" s="19"/>
      <c r="P113" s="19"/>
      <c r="Q113" s="19"/>
      <c r="R113" s="19"/>
      <c r="S113" s="19"/>
      <c r="T113" s="19"/>
      <c r="U113" s="19"/>
      <c r="V113" s="19"/>
      <c r="W113" s="19"/>
    </row>
    <row r="114" spans="1:23" ht="39.6" customHeight="1" x14ac:dyDescent="0.2">
      <c r="A114" s="52"/>
      <c r="B114" s="52"/>
      <c r="C114" s="52"/>
      <c r="D114" s="52"/>
      <c r="E114" s="52"/>
      <c r="F114" s="52"/>
    </row>
    <row r="115" spans="1:23" ht="13.15" customHeight="1" x14ac:dyDescent="0.2">
      <c r="A115" s="33"/>
      <c r="B115" s="33"/>
      <c r="C115" s="34"/>
      <c r="D115" s="33"/>
      <c r="E115" s="33"/>
      <c r="F115" s="33"/>
    </row>
    <row r="116" spans="1:23" ht="26.25" customHeight="1" x14ac:dyDescent="0.2">
      <c r="A116" s="46" t="s">
        <v>116</v>
      </c>
      <c r="B116" s="46"/>
      <c r="C116" s="47"/>
      <c r="D116" s="46"/>
      <c r="E116" s="33"/>
      <c r="F116" s="33"/>
    </row>
    <row r="117" spans="1:23" ht="29.25" customHeight="1" x14ac:dyDescent="0.2">
      <c r="A117" s="46" t="s">
        <v>114</v>
      </c>
      <c r="B117" s="46"/>
      <c r="C117" s="47" t="s">
        <v>43</v>
      </c>
      <c r="D117" s="46" t="s">
        <v>43</v>
      </c>
      <c r="E117" s="33"/>
      <c r="F117" s="33"/>
    </row>
    <row r="118" spans="1:23" ht="33.75" customHeight="1" x14ac:dyDescent="0.4">
      <c r="A118" s="46" t="s">
        <v>115</v>
      </c>
      <c r="B118" s="48"/>
      <c r="C118" s="49"/>
      <c r="D118" s="48" t="s">
        <v>117</v>
      </c>
    </row>
  </sheetData>
  <autoFilter ref="A4:F114"/>
  <mergeCells count="2">
    <mergeCell ref="A1:F3"/>
    <mergeCell ref="A114:F114"/>
  </mergeCells>
  <phoneticPr fontId="1" type="noConversion"/>
  <pageMargins left="0.82677165354330717" right="0.12" top="0.15748031496062992" bottom="0" header="0.19" footer="0.25"/>
  <pageSetup scale="36" fitToHeight="4" orientation="portrait" horizontalDpi="300" verticalDpi="0" r:id="rId1"/>
  <headerFooter alignWithMargins="0"/>
  <rowBreaks count="2" manualBreakCount="2">
    <brk id="36" max="5" man="1"/>
    <brk id="6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район</vt:lpstr>
      <vt:lpstr>район!Область_печати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Екатерина</cp:lastModifiedBy>
  <cp:lastPrinted>2024-04-08T09:44:41Z</cp:lastPrinted>
  <dcterms:created xsi:type="dcterms:W3CDTF">2010-11-24T10:07:58Z</dcterms:created>
  <dcterms:modified xsi:type="dcterms:W3CDTF">2024-06-10T04:37:52Z</dcterms:modified>
</cp:coreProperties>
</file>