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90" yWindow="45" windowWidth="10545" windowHeight="9045"/>
  </bookViews>
  <sheets>
    <sheet name="район" sheetId="1" r:id="rId1"/>
  </sheets>
  <definedNames>
    <definedName name="_xlnm._FilterDatabase" localSheetId="0" hidden="1">район!$A$4:$F$121</definedName>
    <definedName name="_xlnm.Print_Area" localSheetId="0">район!$A$1:$F$127</definedName>
  </definedNames>
  <calcPr calcId="145621"/>
</workbook>
</file>

<file path=xl/calcChain.xml><?xml version="1.0" encoding="utf-8"?>
<calcChain xmlns="http://schemas.openxmlformats.org/spreadsheetml/2006/main">
  <c r="C102" i="1" l="1"/>
  <c r="B102" i="1"/>
  <c r="D52" i="1" l="1"/>
  <c r="F52" i="1" s="1"/>
  <c r="D100" i="1"/>
  <c r="F100" i="1" s="1"/>
  <c r="D101" i="1"/>
  <c r="F101" i="1" s="1"/>
  <c r="E52" i="1" l="1"/>
  <c r="E100" i="1"/>
  <c r="E101" i="1"/>
  <c r="D43" i="1"/>
  <c r="F43" i="1" s="1"/>
  <c r="D76" i="1"/>
  <c r="E76" i="1" s="1"/>
  <c r="E43" i="1" l="1"/>
  <c r="F76" i="1"/>
  <c r="D60" i="1"/>
  <c r="F60" i="1" s="1"/>
  <c r="E60" i="1" l="1"/>
  <c r="D9" i="1"/>
  <c r="C9" i="1"/>
  <c r="B9" i="1"/>
  <c r="D104" i="1" l="1"/>
  <c r="D61" i="1" l="1"/>
  <c r="F61" i="1" s="1"/>
  <c r="F69" i="1"/>
  <c r="D71" i="1"/>
  <c r="F71" i="1" s="1"/>
  <c r="E71" i="1" l="1"/>
  <c r="E61" i="1"/>
  <c r="E69" i="1"/>
  <c r="D66" i="1"/>
  <c r="D67" i="1"/>
  <c r="D68" i="1"/>
  <c r="D70" i="1"/>
  <c r="D72" i="1"/>
  <c r="D73" i="1"/>
  <c r="D74" i="1"/>
  <c r="D75" i="1"/>
  <c r="D77" i="1"/>
  <c r="D78" i="1"/>
  <c r="D79" i="1"/>
  <c r="D80" i="1"/>
  <c r="D81" i="1"/>
  <c r="D82" i="1"/>
  <c r="D83" i="1"/>
  <c r="D84" i="1"/>
  <c r="D85" i="1"/>
  <c r="D86" i="1"/>
  <c r="D87" i="1"/>
  <c r="E87" i="1" s="1"/>
  <c r="D88" i="1"/>
  <c r="D89" i="1"/>
  <c r="D90" i="1"/>
  <c r="F90" i="1" s="1"/>
  <c r="D91" i="1"/>
  <c r="D92" i="1"/>
  <c r="D93" i="1"/>
  <c r="D94" i="1"/>
  <c r="D95" i="1"/>
  <c r="D96" i="1"/>
  <c r="D97" i="1"/>
  <c r="D98" i="1"/>
  <c r="D99" i="1"/>
  <c r="D28" i="1"/>
  <c r="D29" i="1"/>
  <c r="D30" i="1"/>
  <c r="D31" i="1"/>
  <c r="D32" i="1"/>
  <c r="D33" i="1"/>
  <c r="D34" i="1"/>
  <c r="D35" i="1"/>
  <c r="D36" i="1"/>
  <c r="D37" i="1"/>
  <c r="D38" i="1"/>
  <c r="D39" i="1"/>
  <c r="D40" i="1"/>
  <c r="D41" i="1"/>
  <c r="D42" i="1"/>
  <c r="D44" i="1"/>
  <c r="D45" i="1"/>
  <c r="D46" i="1"/>
  <c r="D47" i="1"/>
  <c r="D48" i="1"/>
  <c r="D49" i="1"/>
  <c r="D50" i="1"/>
  <c r="D51" i="1"/>
  <c r="D53" i="1"/>
  <c r="D54" i="1"/>
  <c r="D55" i="1"/>
  <c r="D56" i="1"/>
  <c r="D57" i="1"/>
  <c r="D58" i="1"/>
  <c r="D59" i="1"/>
  <c r="D62" i="1"/>
  <c r="D63" i="1"/>
  <c r="D64" i="1"/>
  <c r="D65" i="1"/>
  <c r="D102" i="1" l="1"/>
  <c r="E90" i="1"/>
  <c r="F87" i="1"/>
  <c r="F77" i="1"/>
  <c r="E77" i="1"/>
  <c r="F74" i="1" l="1"/>
  <c r="E74" i="1"/>
  <c r="B6" i="1" l="1"/>
  <c r="E58" i="1" l="1"/>
  <c r="F58" i="1" l="1"/>
  <c r="E92" i="1"/>
  <c r="F92" i="1" l="1"/>
  <c r="E55" i="1" l="1"/>
  <c r="F80" i="1"/>
  <c r="E88" i="1"/>
  <c r="E91" i="1"/>
  <c r="E80" i="1" l="1"/>
  <c r="F88" i="1"/>
  <c r="F91" i="1"/>
  <c r="F55" i="1"/>
  <c r="C6" i="1"/>
  <c r="C119" i="1" l="1"/>
  <c r="C105" i="1"/>
  <c r="E42" i="1"/>
  <c r="F42" i="1" l="1"/>
  <c r="E56" i="1" l="1"/>
  <c r="F56" i="1"/>
  <c r="D6" i="1" l="1"/>
  <c r="D27" i="1" l="1"/>
  <c r="B27" i="1"/>
  <c r="C27" i="1"/>
  <c r="C106" i="1" s="1"/>
  <c r="E84" i="1" l="1"/>
  <c r="F84" i="1"/>
  <c r="F86" i="1" l="1"/>
  <c r="E86" i="1"/>
  <c r="F85" i="1"/>
  <c r="E85" i="1"/>
  <c r="E12" i="1" l="1"/>
  <c r="E25" i="1" l="1"/>
  <c r="F70" i="1"/>
  <c r="E70" i="1"/>
  <c r="E18" i="1"/>
  <c r="E81" i="1"/>
  <c r="F81" i="1"/>
  <c r="E30" i="1"/>
  <c r="F30" i="1"/>
  <c r="E89" i="1"/>
  <c r="F89" i="1"/>
  <c r="E68" i="1"/>
  <c r="F68" i="1"/>
  <c r="E31" i="1"/>
  <c r="F31" i="1"/>
  <c r="B105" i="1"/>
  <c r="B106" i="1" s="1"/>
  <c r="E44" i="1"/>
  <c r="F44" i="1"/>
  <c r="E41" i="1"/>
  <c r="F41" i="1"/>
  <c r="F59" i="1"/>
  <c r="E59" i="1"/>
  <c r="F7" i="1"/>
  <c r="F8" i="1"/>
  <c r="F10" i="1"/>
  <c r="F11" i="1"/>
  <c r="F12" i="1"/>
  <c r="F13" i="1"/>
  <c r="F14" i="1"/>
  <c r="F15" i="1"/>
  <c r="F16" i="1"/>
  <c r="F18" i="1"/>
  <c r="F19" i="1"/>
  <c r="F20" i="1"/>
  <c r="F21" i="1"/>
  <c r="F22" i="1"/>
  <c r="F23" i="1"/>
  <c r="F24" i="1"/>
  <c r="F26" i="1"/>
  <c r="F28" i="1"/>
  <c r="F29" i="1"/>
  <c r="F32" i="1"/>
  <c r="F33" i="1"/>
  <c r="F34" i="1"/>
  <c r="F35" i="1"/>
  <c r="F36" i="1"/>
  <c r="F37" i="1"/>
  <c r="F38" i="1"/>
  <c r="F39" i="1"/>
  <c r="F40" i="1"/>
  <c r="F45" i="1"/>
  <c r="F46" i="1"/>
  <c r="F47" i="1"/>
  <c r="F48" i="1"/>
  <c r="F49" i="1"/>
  <c r="F50" i="1"/>
  <c r="F51" i="1"/>
  <c r="F53" i="1"/>
  <c r="F54" i="1"/>
  <c r="F57" i="1"/>
  <c r="F62" i="1"/>
  <c r="F63" i="1"/>
  <c r="F64" i="1"/>
  <c r="F65" i="1"/>
  <c r="F66" i="1"/>
  <c r="F67" i="1"/>
  <c r="F72" i="1"/>
  <c r="F73" i="1"/>
  <c r="F75" i="1"/>
  <c r="F78" i="1"/>
  <c r="F79" i="1"/>
  <c r="F82" i="1"/>
  <c r="F83" i="1"/>
  <c r="F93" i="1"/>
  <c r="F94" i="1"/>
  <c r="F95" i="1"/>
  <c r="F96" i="1"/>
  <c r="F97" i="1"/>
  <c r="F98" i="1"/>
  <c r="F99" i="1"/>
  <c r="F103" i="1"/>
  <c r="F104" i="1"/>
  <c r="F107" i="1"/>
  <c r="F108" i="1"/>
  <c r="F109" i="1"/>
  <c r="F110" i="1"/>
  <c r="F111" i="1"/>
  <c r="F112" i="1"/>
  <c r="F113" i="1"/>
  <c r="F114" i="1"/>
  <c r="F115" i="1"/>
  <c r="F116" i="1"/>
  <c r="F117" i="1"/>
  <c r="F118" i="1"/>
  <c r="E7" i="1"/>
  <c r="E8" i="1"/>
  <c r="E10" i="1"/>
  <c r="E11" i="1"/>
  <c r="E13" i="1"/>
  <c r="E14" i="1"/>
  <c r="E15" i="1"/>
  <c r="E16" i="1"/>
  <c r="E19" i="1"/>
  <c r="E20" i="1"/>
  <c r="E21" i="1"/>
  <c r="E22" i="1"/>
  <c r="E23" i="1"/>
  <c r="E24" i="1"/>
  <c r="E26" i="1"/>
  <c r="E28" i="1"/>
  <c r="E29" i="1"/>
  <c r="E32" i="1"/>
  <c r="E33" i="1"/>
  <c r="E34" i="1"/>
  <c r="E35" i="1"/>
  <c r="E36" i="1"/>
  <c r="E37" i="1"/>
  <c r="E38" i="1"/>
  <c r="E39" i="1"/>
  <c r="E40" i="1"/>
  <c r="E45" i="1"/>
  <c r="E46" i="1"/>
  <c r="E47" i="1"/>
  <c r="E48" i="1"/>
  <c r="E49" i="1"/>
  <c r="E50" i="1"/>
  <c r="E51" i="1"/>
  <c r="E53" i="1"/>
  <c r="E54" i="1"/>
  <c r="E57" i="1"/>
  <c r="E62" i="1"/>
  <c r="E63" i="1"/>
  <c r="E64" i="1"/>
  <c r="E65" i="1"/>
  <c r="E66" i="1"/>
  <c r="E67" i="1"/>
  <c r="E72" i="1"/>
  <c r="E73" i="1"/>
  <c r="E75" i="1"/>
  <c r="E78" i="1"/>
  <c r="E79" i="1"/>
  <c r="E82" i="1"/>
  <c r="E83" i="1"/>
  <c r="E93" i="1"/>
  <c r="E94" i="1"/>
  <c r="E95" i="1"/>
  <c r="E96" i="1"/>
  <c r="E97" i="1"/>
  <c r="E98" i="1"/>
  <c r="E99" i="1"/>
  <c r="E103" i="1"/>
  <c r="E104" i="1"/>
  <c r="E107" i="1"/>
  <c r="E108" i="1"/>
  <c r="E109" i="1"/>
  <c r="E110" i="1"/>
  <c r="E111" i="1"/>
  <c r="E112" i="1"/>
  <c r="E113" i="1"/>
  <c r="E114" i="1"/>
  <c r="E115" i="1"/>
  <c r="E116" i="1"/>
  <c r="E117" i="1"/>
  <c r="E118" i="1"/>
  <c r="D119" i="1"/>
  <c r="D105" i="1"/>
  <c r="D106" i="1" s="1"/>
  <c r="B119" i="1"/>
  <c r="F25" i="1"/>
  <c r="F6" i="1" l="1"/>
  <c r="E6" i="1"/>
  <c r="B120" i="1"/>
  <c r="E9" i="1"/>
  <c r="C120" i="1"/>
  <c r="F9" i="1"/>
  <c r="F119" i="1"/>
  <c r="E119" i="1"/>
  <c r="F105" i="1"/>
  <c r="E105" i="1"/>
  <c r="E102" i="1"/>
  <c r="F102" i="1"/>
  <c r="F27" i="1" l="1"/>
  <c r="D120" i="1"/>
  <c r="E27" i="1"/>
  <c r="E106" i="1" l="1"/>
  <c r="F106" i="1"/>
  <c r="F120" i="1"/>
  <c r="E120" i="1"/>
</calcChain>
</file>

<file path=xl/sharedStrings.xml><?xml version="1.0" encoding="utf-8"?>
<sst xmlns="http://schemas.openxmlformats.org/spreadsheetml/2006/main" count="129" uniqueCount="128">
  <si>
    <t xml:space="preserve">% исполнения </t>
  </si>
  <si>
    <t>ДОХОДЫ</t>
  </si>
  <si>
    <t>Налоги на  прибыль, доходы</t>
  </si>
  <si>
    <t>Налог на доходы физических лиц</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</si>
  <si>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</si>
  <si>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</si>
  <si>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</si>
  <si>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</si>
  <si>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Налог на имущество физических лиц</t>
  </si>
  <si>
    <t>Земельный налог</t>
  </si>
  <si>
    <t>Государственная пошлина</t>
  </si>
  <si>
    <t>Задолженность и перерасчеты по отмененным налогам, сборам и иным обязательным платежам</t>
  </si>
  <si>
    <t>Доходы от использования имущества, находящегося в государственной и муниципальной собственности</t>
  </si>
  <si>
    <t>Плата за негативное воздействие на окружающую среду</t>
  </si>
  <si>
    <t>Доходы от оказания платных услуг и компенсации затрат государства</t>
  </si>
  <si>
    <t>Прочие доходы бюджетов муниципальных районов от оказания платных услуг</t>
  </si>
  <si>
    <t>Штрафы, санкции, возмещение ущерба</t>
  </si>
  <si>
    <t>Прочие неналоговые доходы</t>
  </si>
  <si>
    <t>Доходы от продажи материальных и нематериальных активов</t>
  </si>
  <si>
    <t xml:space="preserve">Итого собственных доходов </t>
  </si>
  <si>
    <t xml:space="preserve">Возврат остатков субсидий </t>
  </si>
  <si>
    <t>Итого безвозмездных поступлений от других бюджетов</t>
  </si>
  <si>
    <t>Прочие безвозмездные поступления</t>
  </si>
  <si>
    <t>ВСЕГО ДОХОДОВ</t>
  </si>
  <si>
    <t>РАСХОДЫ</t>
  </si>
  <si>
    <t>Общегосударственные вопросы</t>
  </si>
  <si>
    <t>Национальная безопасность и правоохранительная деятельность</t>
  </si>
  <si>
    <t>Национальная экономика</t>
  </si>
  <si>
    <t>ЖКХ</t>
  </si>
  <si>
    <t>Охрана окружающей среды</t>
  </si>
  <si>
    <t>Образование</t>
  </si>
  <si>
    <t>Культура, кинематография и средства массовой информации</t>
  </si>
  <si>
    <t>Социальная политика</t>
  </si>
  <si>
    <t>Межбюджетные трансферты</t>
  </si>
  <si>
    <t>ВСЕГО РАСХОДОВ</t>
  </si>
  <si>
    <t>Дефицит</t>
  </si>
  <si>
    <t xml:space="preserve">Отклонение </t>
  </si>
  <si>
    <t>Налог, взимаемый в связи с применением патентной системы налогообложения</t>
  </si>
  <si>
    <t xml:space="preserve">Итого безвозмездных поступлений </t>
  </si>
  <si>
    <t>Акцизы</t>
  </si>
  <si>
    <t>УСНО</t>
  </si>
  <si>
    <t xml:space="preserve">                                             </t>
  </si>
  <si>
    <t>Физическая культура и спорт</t>
  </si>
  <si>
    <t>Обслуживание мун. долга</t>
  </si>
  <si>
    <t xml:space="preserve"> </t>
  </si>
  <si>
    <t>НДПИ</t>
  </si>
  <si>
    <r>
      <t xml:space="preserve">Субвенции на финансовое обеспечение расходных обязательств, связанных  с предоставлением мер  социальной поддержки молодым специалистам, поступившим на работу в муниципальные учреждения  муниципальных образований Ульяновской области, осуществляющие  в качестве основного (уставного) вида деятельности образовательную деятельность </t>
    </r>
    <r>
      <rPr>
        <b/>
        <sz val="20"/>
        <rFont val="Times New Roman"/>
        <family val="1"/>
        <charset val="204"/>
      </rPr>
      <t>(0008, 0024)</t>
    </r>
  </si>
  <si>
    <r>
      <t xml:space="preserve">Субвенции бюджетам муниципальных образований на осуществление государственных полномочий по составлению (изменению, дополнению) списков кандидатов в присяжные заседатели федеральных судов общей юрисдикции в РФ </t>
    </r>
    <r>
      <rPr>
        <b/>
        <sz val="20"/>
        <rFont val="Times New Roman"/>
        <family val="1"/>
        <charset val="204"/>
      </rPr>
      <t>(0012)</t>
    </r>
  </si>
  <si>
    <r>
      <t>Дотации на выравнивание  бюджетной обеспеченности муниципальных районов из областного фонда финансовой поддержки муниципальных районов</t>
    </r>
    <r>
      <rPr>
        <b/>
        <sz val="20"/>
        <rFont val="Times New Roman"/>
        <family val="1"/>
        <charset val="204"/>
      </rPr>
      <t>(0014)</t>
    </r>
  </si>
  <si>
    <r>
      <t xml:space="preserve">Субсидии на комплектование книжных фондов </t>
    </r>
    <r>
      <rPr>
        <b/>
        <sz val="20"/>
        <rFont val="Times New Roman"/>
        <family val="1"/>
        <charset val="204"/>
      </rPr>
      <t>(0015)</t>
    </r>
  </si>
  <si>
    <r>
      <t>Иные межбюджетные трансферты на классное руководство</t>
    </r>
    <r>
      <rPr>
        <b/>
        <sz val="20"/>
        <rFont val="Times New Roman"/>
        <family val="1"/>
        <charset val="204"/>
      </rPr>
      <t>(0016)</t>
    </r>
  </si>
  <si>
    <r>
      <t xml:space="preserve">Межбюджетные трансферты, передаваемые бюджетам муниципальных районов на осуществление части полномочий по решению вопросов местного значения в соответствии с заключенными соглашениями </t>
    </r>
    <r>
      <rPr>
        <b/>
        <sz val="20"/>
        <rFont val="Times New Roman"/>
        <family val="1"/>
        <charset val="204"/>
      </rPr>
      <t>(0018)</t>
    </r>
  </si>
  <si>
    <r>
      <t xml:space="preserve">В счёт межбюджетных трансфертов, передаваемых от МО "Большеключищенское сельское поселение" бюджету району </t>
    </r>
    <r>
      <rPr>
        <b/>
        <sz val="20"/>
        <rFont val="Times New Roman"/>
        <family val="1"/>
        <charset val="204"/>
      </rPr>
      <t>(0019)</t>
    </r>
  </si>
  <si>
    <r>
      <t xml:space="preserve">В счёт межбюджетных трансфертов, передаваемых от МО "Тимирязевское сельское поселение" бюджету району </t>
    </r>
    <r>
      <rPr>
        <b/>
        <sz val="20"/>
        <rFont val="Times New Roman"/>
        <family val="1"/>
        <charset val="204"/>
      </rPr>
      <t>(0020</t>
    </r>
    <r>
      <rPr>
        <sz val="20"/>
        <rFont val="Times New Roman"/>
        <family val="1"/>
        <charset val="204"/>
      </rPr>
      <t>)</t>
    </r>
  </si>
  <si>
    <r>
      <t xml:space="preserve">В счёт межбюджетных трансфертов, передаваемых от МО "Зеленорощинское сельское поселение" бюджету району </t>
    </r>
    <r>
      <rPr>
        <b/>
        <sz val="20"/>
        <rFont val="Times New Roman"/>
        <family val="1"/>
        <charset val="204"/>
      </rPr>
      <t>(0021)</t>
    </r>
  </si>
  <si>
    <r>
      <t xml:space="preserve">В счёт межбюджетных трансфертов, передаваемых от МО "Тетюшское сельское поселение" бюджету району </t>
    </r>
    <r>
      <rPr>
        <b/>
        <sz val="20"/>
        <rFont val="Times New Roman"/>
        <family val="1"/>
        <charset val="204"/>
      </rPr>
      <t>(0022)</t>
    </r>
  </si>
  <si>
    <r>
      <t xml:space="preserve">В счёт межбюджетных трансфертов, передаваемых от МО "Ундоровское сельское поселение" бюджету району </t>
    </r>
    <r>
      <rPr>
        <b/>
        <sz val="20"/>
        <rFont val="Times New Roman"/>
        <family val="1"/>
        <charset val="204"/>
      </rPr>
      <t>(0023)</t>
    </r>
  </si>
  <si>
    <r>
      <t xml:space="preserve">Субвенции на ежемесячную доплату за учёную степень пед. работникам, работающим в общеобразовательных учреждениях, находящихся на территории Ульяновской области, занимающим штатные должности </t>
    </r>
    <r>
      <rPr>
        <b/>
        <sz val="20"/>
        <rFont val="Times New Roman"/>
        <family val="1"/>
        <charset val="204"/>
      </rPr>
      <t>(0025)</t>
    </r>
  </si>
  <si>
    <r>
      <t xml:space="preserve">Субвенции на организацию и осуществление деятельности по опеке и попечительству в отношении несовершеннолетних </t>
    </r>
    <r>
      <rPr>
        <b/>
        <sz val="20"/>
        <rFont val="Times New Roman"/>
        <family val="1"/>
        <charset val="204"/>
      </rPr>
      <t>(0026)</t>
    </r>
  </si>
  <si>
    <r>
      <t xml:space="preserve">Иные дотации бюджетам муниципальных районов и городских округов Ульяновской области в целях поощрения муниципальных управленческих команд за достижение наилучших показателей социально-экономического развития </t>
    </r>
    <r>
      <rPr>
        <b/>
        <sz val="20"/>
        <rFont val="Times New Roman"/>
        <family val="1"/>
        <charset val="204"/>
      </rPr>
      <t>(0028)</t>
    </r>
  </si>
  <si>
    <r>
      <t xml:space="preserve">Иные дотации достигших наилучших значений показателей роста объема доходов местных бюджетов </t>
    </r>
    <r>
      <rPr>
        <b/>
        <sz val="20"/>
        <rFont val="Times New Roman"/>
        <family val="1"/>
        <charset val="204"/>
      </rPr>
      <t>(0030)</t>
    </r>
  </si>
  <si>
    <r>
      <t xml:space="preserve">Прочие дотации на возмещение недополученных доходов местных бюджетов </t>
    </r>
    <r>
      <rPr>
        <b/>
        <sz val="20"/>
        <rFont val="Times New Roman"/>
        <family val="1"/>
        <charset val="204"/>
      </rPr>
      <t>(0031)</t>
    </r>
  </si>
  <si>
    <r>
      <t>Субвенции на обеспечение отдыха детей, обучающихся в общеобразовательных учреждениях за исключением детей -сирот и детей, оставшихся без попечения родителей, находящихся в образовательных организациях для детей-сирот и детей, находящихся в трудной жизненной ситуации , в детских оздоровительных лагерях с дневным пребыванием</t>
    </r>
    <r>
      <rPr>
        <b/>
        <sz val="20"/>
        <rFont val="Times New Roman"/>
        <family val="1"/>
        <charset val="204"/>
      </rPr>
      <t>(0042)</t>
    </r>
  </si>
  <si>
    <r>
      <t xml:space="preserve">Субвенции бюджетам муниципальных районов и городских округов Ульяновской области на осуществление переданного органам местного самоуправления государственного полномочия по определению перечня должностных лиц органов местного самоуправления, уполномоченных составлять протоколы об отдельных административных правонарушениях, предусмотренных Кодексом Ульяновской области об административных правонарушениях </t>
    </r>
    <r>
      <rPr>
        <b/>
        <sz val="20"/>
        <rFont val="Times New Roman"/>
        <family val="1"/>
        <charset val="204"/>
      </rPr>
      <t>(0047)</t>
    </r>
  </si>
  <si>
    <r>
      <t xml:space="preserve">Субсидии на финансовое обеспечение мероприятий по переселению граждан из аварийного жилищного фонда (областные средства) </t>
    </r>
    <r>
      <rPr>
        <b/>
        <sz val="20"/>
        <rFont val="Times New Roman"/>
        <family val="1"/>
        <charset val="204"/>
      </rPr>
      <t>(0055, 0056)</t>
    </r>
  </si>
  <si>
    <r>
      <t xml:space="preserve">Субсидии на реализацию мероприятий по переселению граждан из аварийного жилищного фонда (средства Фонда содействия реформированию ЖКХ) </t>
    </r>
    <r>
      <rPr>
        <b/>
        <sz val="20"/>
        <rFont val="Times New Roman"/>
        <family val="1"/>
        <charset val="204"/>
      </rPr>
      <t>(0061)</t>
    </r>
  </si>
  <si>
    <r>
      <t xml:space="preserve">Субсидии в целях софинансирования расходных обязательств, связанных с оборудованием контейнерных площадок (в том числе для раздельного сбора твердых коммунальных отходов) </t>
    </r>
    <r>
      <rPr>
        <b/>
        <sz val="20"/>
        <rFont val="Times New Roman"/>
        <family val="1"/>
        <charset val="204"/>
      </rPr>
      <t>(0062)</t>
    </r>
  </si>
  <si>
    <r>
      <t xml:space="preserve">Субсидии на приобретение жилья отдельным категориям граждан, постоянно проживающим на территории Ульяновской области  </t>
    </r>
    <r>
      <rPr>
        <b/>
        <sz val="20"/>
        <rFont val="Times New Roman"/>
        <family val="1"/>
        <charset val="204"/>
      </rPr>
      <t>(0063)</t>
    </r>
  </si>
  <si>
    <r>
      <t xml:space="preserve">Субвенции на финансовое обеспечение повышения квалификации или профессиональной переподготовки педагогических работников муниципальных образовательных учреждений </t>
    </r>
    <r>
      <rPr>
        <b/>
        <sz val="20"/>
        <rFont val="Times New Roman"/>
        <family val="1"/>
        <charset val="204"/>
      </rPr>
      <t>(0066)</t>
    </r>
  </si>
  <si>
    <r>
      <t xml:space="preserve">Субвенции на осуществление переданных органами местного самоуправления государственного полномочия Ульяновской области по установлению нормативов потребления населением твердого топлива </t>
    </r>
    <r>
      <rPr>
        <b/>
        <sz val="20"/>
        <rFont val="Times New Roman"/>
        <family val="1"/>
        <charset val="204"/>
      </rPr>
      <t>(0070)</t>
    </r>
  </si>
  <si>
    <r>
      <t>Субвенции по предоставлению мер социальной поддержки молодым специалистам, поступившим на работу в муниципальные учреждения муниципальных образований Ульяновской области,осуществляющие в качестве основного (установного) вида деятельности деятельность в сферах культуры и архирвного дела</t>
    </r>
    <r>
      <rPr>
        <b/>
        <sz val="20"/>
        <rFont val="Times New Roman"/>
        <family val="1"/>
        <charset val="204"/>
      </rPr>
      <t>(0071)</t>
    </r>
  </si>
  <si>
    <r>
      <t xml:space="preserve">Дотации бюджетам МР и ГО Ульяновской области на поддержку мер по обеспечению сбалансированности местных бюджетов </t>
    </r>
    <r>
      <rPr>
        <b/>
        <sz val="20"/>
        <rFont val="Times New Roman"/>
        <family val="1"/>
        <charset val="204"/>
      </rPr>
      <t>(0079)</t>
    </r>
  </si>
  <si>
    <r>
      <t xml:space="preserve">Субсидии на государственную поддержку лучших работников мунициальных учреждений культуры,находящихся на территории сельских поселений  </t>
    </r>
    <r>
      <rPr>
        <b/>
        <sz val="20"/>
        <rFont val="Times New Roman"/>
        <family val="1"/>
        <charset val="204"/>
      </rPr>
      <t>(0081)</t>
    </r>
  </si>
  <si>
    <r>
      <t xml:space="preserve">Субвенции на финансовое обеспечение расходных обязательств, связанных  с с проведением на территории Ульяновской области публичных мероприятий </t>
    </r>
    <r>
      <rPr>
        <b/>
        <sz val="20"/>
        <rFont val="Times New Roman"/>
        <family val="1"/>
        <charset val="204"/>
      </rPr>
      <t>(0089)</t>
    </r>
  </si>
  <si>
    <r>
      <t xml:space="preserve">Субсидии на организацию бесплатного горячего питания обучающихся , получающих начальное общее образование в государственных и муниципальных образовательных организациях </t>
    </r>
    <r>
      <rPr>
        <b/>
        <sz val="20"/>
        <rFont val="Times New Roman"/>
        <family val="1"/>
        <charset val="204"/>
      </rPr>
      <t>(1002)</t>
    </r>
  </si>
  <si>
    <r>
      <t xml:space="preserve">Субсдии на закупку контейнеров для раздельного накопления твердых коммунальных отходов </t>
    </r>
    <r>
      <rPr>
        <b/>
        <sz val="20"/>
        <rFont val="Times New Roman"/>
        <family val="1"/>
        <charset val="204"/>
      </rPr>
      <t>(1062)</t>
    </r>
  </si>
  <si>
    <r>
      <t xml:space="preserve">Субвенции бюджетам муниципальных образований на выплату пособий на содержание детей, оставшихся без попечения родителей, находящихся под опекой (попечительством), оплата труда приемных родителей, граждан </t>
    </r>
    <r>
      <rPr>
        <b/>
        <sz val="20"/>
        <rFont val="Times New Roman"/>
        <family val="1"/>
        <charset val="204"/>
      </rPr>
      <t>(1104, 1111, 1160)</t>
    </r>
  </si>
  <si>
    <r>
      <t xml:space="preserve">Субвенции бюджетам муниципальных образований по организации деятельности комиссии по делам несовершеннолетних </t>
    </r>
    <r>
      <rPr>
        <b/>
        <sz val="20"/>
        <rFont val="Times New Roman"/>
        <family val="1"/>
        <charset val="204"/>
      </rPr>
      <t>(1105)</t>
    </r>
  </si>
  <si>
    <r>
      <t xml:space="preserve"> Субвенции бюджетам муниципальных образований на реализацию полномочий по расчёту и предоставлению дотаций поселениям </t>
    </r>
    <r>
      <rPr>
        <b/>
        <sz val="20"/>
        <rFont val="Times New Roman"/>
        <family val="1"/>
        <charset val="204"/>
      </rPr>
      <t>(1108)</t>
    </r>
  </si>
  <si>
    <r>
      <t xml:space="preserve">Субвенции на выполнение гос. полномочий по хранению, комплектованию, и использованию архивных документов, относящихся к гос. собственности Ульяновской области </t>
    </r>
    <r>
      <rPr>
        <b/>
        <sz val="20"/>
        <rFont val="Times New Roman"/>
        <family val="1"/>
        <charset val="204"/>
      </rPr>
      <t>(1112)</t>
    </r>
  </si>
  <si>
    <r>
      <t xml:space="preserve">Субвенции по выплате родителям детей, на возмещение родительской платы в детских дошкольных учреждениях </t>
    </r>
    <r>
      <rPr>
        <b/>
        <sz val="20"/>
        <rFont val="Times New Roman"/>
        <family val="1"/>
        <charset val="204"/>
      </rPr>
      <t>(1115)</t>
    </r>
  </si>
  <si>
    <r>
      <t xml:space="preserve">Субсидии в целях софинансирования расходов на выплату заработной платы с начислениями и оплату коммунальных услуг </t>
    </r>
    <r>
      <rPr>
        <b/>
        <sz val="20"/>
        <rFont val="Times New Roman"/>
        <family val="1"/>
        <charset val="204"/>
      </rPr>
      <t>(1133)</t>
    </r>
  </si>
  <si>
    <r>
      <t>Субвенции на обеспечение проезда детей – сирот</t>
    </r>
    <r>
      <rPr>
        <b/>
        <sz val="20"/>
        <rFont val="Times New Roman"/>
        <family val="1"/>
        <charset val="204"/>
      </rPr>
      <t xml:space="preserve"> (1137)</t>
    </r>
  </si>
  <si>
    <r>
      <t xml:space="preserve">Субвенции на осуществление переданных органам местного самоуправления государственных полномочий в сфере организации отлова безнадзорных домашних животных </t>
    </r>
    <r>
      <rPr>
        <b/>
        <sz val="20"/>
        <rFont val="Times New Roman"/>
        <family val="1"/>
        <charset val="204"/>
      </rPr>
      <t>(1152)</t>
    </r>
  </si>
  <si>
    <r>
      <t>Субсидии на ремонт и содержание автомобильных дорог  общего пользования местного значения по ГП Ульяновской области "Развитие транспортной системы  Ульяновской области" (</t>
    </r>
    <r>
      <rPr>
        <b/>
        <sz val="20"/>
        <rFont val="Times New Roman"/>
        <family val="1"/>
        <charset val="204"/>
      </rPr>
      <t>1154)</t>
    </r>
  </si>
  <si>
    <r>
      <t xml:space="preserve">Субсидии на реализацию Закона Ульяновской области "Об организации оздоровления работникам бюджетной сферы на территории Ульяновской области" </t>
    </r>
    <r>
      <rPr>
        <b/>
        <sz val="20"/>
        <rFont val="Times New Roman"/>
        <family val="1"/>
        <charset val="204"/>
      </rPr>
      <t>(1157)</t>
    </r>
  </si>
  <si>
    <r>
      <t>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r>
    <r>
      <rPr>
        <b/>
        <sz val="20"/>
        <rFont val="Times New Roman"/>
        <family val="1"/>
        <charset val="204"/>
      </rPr>
      <t>(1161)</t>
    </r>
  </si>
  <si>
    <r>
      <t>Субвенции на осуществление обучающимся 10-х (11-х) и 11-х (12-х) классов муниципальных общеобразовательных организаций ежемесячных денежных выплат</t>
    </r>
    <r>
      <rPr>
        <b/>
        <sz val="20"/>
        <rFont val="Times New Roman"/>
        <family val="1"/>
        <charset val="204"/>
      </rPr>
      <t>(1162)</t>
    </r>
  </si>
  <si>
    <r>
      <t xml:space="preserve">Субсидии на программу всеобуч </t>
    </r>
    <r>
      <rPr>
        <b/>
        <sz val="20"/>
        <rFont val="Times New Roman"/>
        <family val="1"/>
        <charset val="204"/>
      </rPr>
      <t>(1165)</t>
    </r>
  </si>
  <si>
    <r>
      <t xml:space="preserve">Иные межбюджетные трансферты на приобретение автомобиля для выезда в семьи с детьми </t>
    </r>
    <r>
      <rPr>
        <b/>
        <sz val="20"/>
        <rFont val="Times New Roman"/>
        <family val="1"/>
        <charset val="204"/>
      </rPr>
      <t>(1167)</t>
    </r>
  </si>
  <si>
    <r>
      <t xml:space="preserve">Субсидии на осуществление ремонта,ликвидацию аварийной ситуации в зданиях муниципальных общеоразовательных организаций, приобретение оборудования, в том числе обеспечивающего антитеррористическую защищенность указанных организаций в рамках гос. программы" Развитие и модернизация образования в Ульяновской области" </t>
    </r>
    <r>
      <rPr>
        <b/>
        <sz val="20"/>
        <rFont val="Times New Roman"/>
        <family val="1"/>
        <charset val="204"/>
      </rPr>
      <t>(1169)</t>
    </r>
  </si>
  <si>
    <r>
      <t xml:space="preserve">Субвенции на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а также обеспечение дополнитльного образования в муниципальных образовательных организациях </t>
    </r>
    <r>
      <rPr>
        <b/>
        <sz val="20"/>
        <rFont val="Times New Roman"/>
        <family val="1"/>
        <charset val="204"/>
      </rPr>
      <t>(1170,1171)</t>
    </r>
  </si>
  <si>
    <r>
      <t xml:space="preserve">Субсидии на реализацию мероприятий по оснащению объектов спортивной инфраструктуры спортивно- технологическим оборудованием </t>
    </r>
    <r>
      <rPr>
        <b/>
        <sz val="20"/>
        <rFont val="Times New Roman"/>
        <family val="1"/>
        <charset val="204"/>
      </rPr>
      <t>(1173)</t>
    </r>
  </si>
  <si>
    <r>
      <t xml:space="preserve">Иные межбюджетные транферты на обеспечение проведений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r>
    <r>
      <rPr>
        <b/>
        <sz val="20"/>
        <rFont val="Times New Roman"/>
        <family val="1"/>
        <charset val="204"/>
      </rPr>
      <t>(1174)</t>
    </r>
  </si>
  <si>
    <r>
      <t xml:space="preserve">Субсидии на снос аварийных расселенных многоквартирных домов </t>
    </r>
    <r>
      <rPr>
        <b/>
        <sz val="20"/>
        <rFont val="Times New Roman"/>
        <family val="1"/>
        <charset val="204"/>
      </rPr>
      <t>(1175)</t>
    </r>
  </si>
  <si>
    <r>
      <t xml:space="preserve">Субсидии на реализацию проекта развития муниципального образования Ульяновской области, подготовленного на основе местных инициатив граждан (ППМИ) </t>
    </r>
    <r>
      <rPr>
        <b/>
        <sz val="20"/>
        <rFont val="Times New Roman"/>
        <family val="1"/>
        <charset val="204"/>
      </rPr>
      <t>(1177)</t>
    </r>
  </si>
  <si>
    <r>
      <t xml:space="preserve">Субсидии, за исключением субсидий на софинансирование капитальных вложений в объекты государственной (Муниципальной) собственности </t>
    </r>
    <r>
      <rPr>
        <b/>
        <sz val="20"/>
        <rFont val="Times New Roman"/>
        <family val="1"/>
        <charset val="204"/>
      </rPr>
      <t>(1179,1079)</t>
    </r>
  </si>
  <si>
    <r>
      <t xml:space="preserve">Субсидии на реализацию мероприятий по благоустройству родников в рамках ГП Ульяновской обалсти "Охрана окружающей стеды и сосстановление природных ресурсов Ульяновской области" </t>
    </r>
    <r>
      <rPr>
        <b/>
        <sz val="20"/>
        <rFont val="Times New Roman"/>
        <family val="1"/>
        <charset val="204"/>
      </rPr>
      <t>(1180)</t>
    </r>
  </si>
  <si>
    <r>
      <t xml:space="preserve">Субсидии на софинансирование расходных обязательств муниципальных образований Ульяновской области по строительству и реконструкции объектов спорта </t>
    </r>
    <r>
      <rPr>
        <b/>
        <sz val="20"/>
        <rFont val="Times New Roman"/>
        <family val="1"/>
        <charset val="204"/>
      </rPr>
      <t>(1183)</t>
    </r>
  </si>
  <si>
    <r>
      <t xml:space="preserve">Субсидии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театоров в городах с численностью до 300 тысяч человек </t>
    </r>
    <r>
      <rPr>
        <b/>
        <sz val="20"/>
        <rFont val="Times New Roman"/>
        <family val="1"/>
        <charset val="204"/>
      </rPr>
      <t>(1186)</t>
    </r>
  </si>
  <si>
    <r>
      <t xml:space="preserve">Субсидии на реализацию мероприятий по содействию создания в субъектах Российской Федерации новых мест в общеобразовательных организациях </t>
    </r>
    <r>
      <rPr>
        <b/>
        <sz val="20"/>
        <rFont val="Times New Roman"/>
        <family val="1"/>
        <charset val="204"/>
      </rPr>
      <t>(1189)</t>
    </r>
  </si>
  <si>
    <r>
      <t xml:space="preserve">Субсидии бюджетам муниципальных районов Ульяновской области в целях софинансирования расходных обязательств в связи с организацией регулярных перевозок пассажиров и багажа автомобильным транспортом по регулируемым тарифам по муниципальным маршрутам </t>
    </r>
    <r>
      <rPr>
        <b/>
        <sz val="20"/>
        <rFont val="Times New Roman"/>
        <family val="1"/>
        <charset val="204"/>
      </rPr>
      <t>(1193)</t>
    </r>
  </si>
  <si>
    <r>
      <t>Субсидии на софинансирование оснащения муниципальных общеобразовательных организаций оборудованием, обеспечивающим антитеррористическую безопасность.</t>
    </r>
    <r>
      <rPr>
        <b/>
        <sz val="20"/>
        <rFont val="Times New Roman"/>
        <family val="1"/>
        <charset val="204"/>
      </rPr>
      <t>(1194)</t>
    </r>
  </si>
  <si>
    <r>
      <t xml:space="preserve">Субсидии на реализацию мероприятий по обеспечению жильем молодых семей </t>
    </r>
    <r>
      <rPr>
        <b/>
        <sz val="20"/>
        <rFont val="Times New Roman"/>
        <family val="1"/>
        <charset val="204"/>
      </rPr>
      <t>(1197)</t>
    </r>
  </si>
  <si>
    <r>
      <t xml:space="preserve">Субвенции на компенсацию родителям обучающихся в форме семейного образования </t>
    </r>
    <r>
      <rPr>
        <b/>
        <sz val="20"/>
        <rFont val="Times New Roman"/>
        <family val="1"/>
        <charset val="204"/>
      </rPr>
      <t>(1198)</t>
    </r>
  </si>
  <si>
    <r>
      <t>Субсидии, предоставляемые в целях софинансирования расходных обязательств, возникающих в связи с проектированием, строительством (реконструкцией), капитальным ремонтом, ремонтом и содержанием велосипедных дорожек и велосипедных парковок</t>
    </r>
    <r>
      <rPr>
        <b/>
        <sz val="20"/>
        <rFont val="Times New Roman"/>
        <family val="1"/>
        <charset val="204"/>
      </rPr>
      <t xml:space="preserve"> (0091)</t>
    </r>
  </si>
  <si>
    <r>
      <t xml:space="preserve">Субсидии на модернизацию сетей наружного освещения </t>
    </r>
    <r>
      <rPr>
        <b/>
        <sz val="20"/>
        <rFont val="Times New Roman"/>
        <family val="1"/>
        <charset val="204"/>
      </rPr>
      <t>(1181)</t>
    </r>
  </si>
  <si>
    <t>МУ "Управление финансов</t>
  </si>
  <si>
    <t>МО "Ульяновский район"</t>
  </si>
  <si>
    <t>О.В.Никушина</t>
  </si>
  <si>
    <t>Начальник</t>
  </si>
  <si>
    <r>
      <t xml:space="preserve">Субсидии на строительство, реконструкцию, ремонт объектов водоснабжения и водоотведения, подготовку проектной документации, включая погашение кредиторской задолженности </t>
    </r>
    <r>
      <rPr>
        <b/>
        <sz val="20"/>
        <rFont val="Times New Roman"/>
        <family val="1"/>
        <charset val="204"/>
      </rPr>
      <t>(1188,1166)</t>
    </r>
  </si>
  <si>
    <r>
      <t xml:space="preserve">Межбюджетные трансферты из резервного фонда Ульяновской области </t>
    </r>
    <r>
      <rPr>
        <b/>
        <sz val="20"/>
        <rFont val="Times New Roman"/>
        <family val="1"/>
        <charset val="204"/>
      </rPr>
      <t>(1184)</t>
    </r>
  </si>
  <si>
    <r>
      <t xml:space="preserve">Субсидии на капитальный ремонт и ремонт дворовых территорий многоквартирных домов, проездов к дворовым территориям многоквартирным домов населеных пунктов </t>
    </r>
    <r>
      <rPr>
        <b/>
        <sz val="20"/>
        <rFont val="Times New Roman"/>
        <family val="1"/>
        <charset val="204"/>
      </rPr>
      <t>(1155)</t>
    </r>
  </si>
  <si>
    <r>
      <t>Субсидии на реализацию мероприятий по модернизации школьных систем образования</t>
    </r>
    <r>
      <rPr>
        <b/>
        <sz val="20"/>
        <rFont val="Times New Roman"/>
        <family val="1"/>
        <charset val="204"/>
      </rPr>
      <t xml:space="preserve"> (1159)</t>
    </r>
  </si>
  <si>
    <r>
      <t xml:space="preserve">Иные межбюджетные транферты из областного бюджета Ульяновской области бюджетам муниципальных образований Ульяновской области в целях софинансирования, в том числе в полном объеме, расходных обязательств, возникающих в связи с погашением кредиторской задолженности муниципальных учреждений указанных муниципальных образований по уплате налогов и страховых взносовна обязательное социальное страхование </t>
    </r>
    <r>
      <rPr>
        <b/>
        <sz val="20"/>
        <rFont val="Times New Roman"/>
        <family val="1"/>
        <charset val="204"/>
      </rPr>
      <t>(1138)</t>
    </r>
  </si>
  <si>
    <r>
      <rPr>
        <sz val="20"/>
        <rFont val="Times New Roman"/>
        <family val="1"/>
        <charset val="204"/>
      </rPr>
      <t>Иные межбюджетные транферты из областного бюджета Ульяновской области бюджетам муниципального образования в целях финансового обеспечения расходных обязательств, связвнных с организацией выполнения комплексных кадастровых работ местного значения</t>
    </r>
    <r>
      <rPr>
        <b/>
        <sz val="20"/>
        <rFont val="Times New Roman"/>
        <family val="1"/>
        <charset val="204"/>
      </rPr>
      <t xml:space="preserve"> (1136)</t>
    </r>
  </si>
  <si>
    <r>
      <t xml:space="preserve">Субсидия на обеспечение выплаты ежемесячного денежного вознаграждения советникам директоров по воспитанию и взаимодействию с детскими общественными объединениями </t>
    </r>
    <r>
      <rPr>
        <b/>
        <sz val="20"/>
        <rFont val="Times New Roman"/>
        <family val="1"/>
        <charset val="204"/>
      </rPr>
      <t>(1074)</t>
    </r>
  </si>
  <si>
    <r>
      <t>Иные межбюджетные трансферты на обеспечение в полном объёме расходных обязательств, связанных с обеспечением обучающихся с ограниченными возможностями здоровья образования и инвалидов (детей-инвалидов), получающих образование в муниципальных образовательных организациях этих муниципальных образований, бесплатными специальными учебниками, учебными пособиями и дидактическими материалами, специальными техническими средствами обучения коллективного и индивидуального пользования, а также услугами ассистентов (помощников), оказывающих необходимую техническую помощь, и переводчиков русского жестового языка (сурдопереводчиков, тифлосурдопереводчиков)</t>
    </r>
    <r>
      <rPr>
        <b/>
        <sz val="20"/>
        <rFont val="Times New Roman"/>
        <family val="1"/>
        <charset val="204"/>
      </rPr>
      <t>(1101)</t>
    </r>
  </si>
  <si>
    <r>
      <t>Субсидии на повышение антитеррористической защищенности объектов культуры и образования в сфере культуры</t>
    </r>
    <r>
      <rPr>
        <b/>
        <sz val="20"/>
        <rFont val="Times New Roman"/>
        <family val="1"/>
        <charset val="204"/>
      </rPr>
      <t xml:space="preserve"> (1158)</t>
    </r>
  </si>
  <si>
    <r>
      <t xml:space="preserve">Иные дотации из областного бюджета Ульяновской области, предоставляемых бюджетам муниципальных районов (городских округов) Ульяновской области в целях содействия достижению и (или) поощрения достижения наилучших значений показателей для оценки эффективности деятельности органов местного самоуправления муниципальных районов (городских округов) Ульяновской области </t>
    </r>
    <r>
      <rPr>
        <b/>
        <sz val="20"/>
        <rFont val="Times New Roman"/>
        <family val="1"/>
        <charset val="204"/>
      </rPr>
      <t>(0034)</t>
    </r>
  </si>
  <si>
    <t>Уточненный план на 2026 г. (тыс. руб.)</t>
  </si>
  <si>
    <r>
      <t>Субсидии на реализацию мероприятий по модернизации школьных систем образования (сверхсофинансирование)</t>
    </r>
    <r>
      <rPr>
        <b/>
        <sz val="20"/>
        <rFont val="Times New Roman"/>
        <family val="1"/>
        <charset val="204"/>
      </rPr>
      <t xml:space="preserve"> (1259)</t>
    </r>
  </si>
  <si>
    <r>
      <t xml:space="preserve">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(сверхсофинансирование) </t>
    </r>
    <r>
      <rPr>
        <b/>
        <sz val="20"/>
        <rFont val="Times New Roman"/>
        <family val="1"/>
        <charset val="204"/>
      </rPr>
      <t>(1202)</t>
    </r>
  </si>
  <si>
    <r>
      <t xml:space="preserve">Субсидии на реализацию мероприятий по модернизации учреждений культуры , включая создание детских культурно-просветительских центров на базе учреждений культуры, на 2026 год </t>
    </r>
    <r>
      <rPr>
        <b/>
        <sz val="20"/>
        <rFont val="Times New Roman"/>
        <family val="1"/>
        <charset val="204"/>
      </rPr>
      <t>(0069)</t>
    </r>
  </si>
  <si>
    <t xml:space="preserve">Исполнение районного бюджета МО «Ульяновский район» за январь-февраль 2026 года </t>
  </si>
  <si>
    <t>План за январь-февраль 2026 г. (тыс. руб.)</t>
  </si>
  <si>
    <t>Исполнено за январь-февраль 2026 г. (тыс.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</si>
</sst>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 x14ac:knownFonts="1">
    <font>
      <sz val="10"/>
      <name val="Arial"/>
    </font>
    <font>
      <sz val="8"/>
      <name val="Arial"/>
      <family val="2"/>
      <charset val="204"/>
    </font>
    <font>
      <sz val="22"/>
      <name val="Times New Roman"/>
      <family val="1"/>
      <charset val="204"/>
    </font>
    <font>
      <b/>
      <sz val="20"/>
      <name val="Times New Roman"/>
      <family val="1"/>
      <charset val="204"/>
    </font>
    <font>
      <sz val="20"/>
      <name val="Times New Roman"/>
      <family val="1"/>
      <charset val="204"/>
    </font>
    <font>
      <b/>
      <sz val="24"/>
      <name val="Times New Roman"/>
      <family val="1"/>
      <charset val="204"/>
    </font>
    <font>
      <sz val="10"/>
      <name val="Times New Roman"/>
      <family val="1"/>
      <charset val="204"/>
    </font>
    <font>
      <sz val="18"/>
      <name val="Times New Roman"/>
      <family val="1"/>
      <charset val="204"/>
    </font>
  </fonts>
  <fills count="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0">
    <xf numFmtId="0" fontId="0" fillId="0" borderId="0" xfId="0"/>
    <xf numFmtId="0" fontId="2" fillId="0" borderId="0" xfId="0" applyFont="1" applyFill="1" applyBorder="1" applyAlignment="1">
      <alignment horizontal="right" vertical="top" wrapText="1"/>
    </xf>
    <xf numFmtId="0" fontId="3" fillId="0" borderId="1" xfId="0" applyFont="1" applyBorder="1" applyAlignment="1">
      <alignment horizontal="center" vertical="top" wrapText="1"/>
    </xf>
    <xf numFmtId="164" fontId="3" fillId="0" borderId="1" xfId="0" applyNumberFormat="1" applyFont="1" applyBorder="1" applyAlignment="1">
      <alignment horizontal="center" vertical="top" wrapText="1"/>
    </xf>
    <xf numFmtId="0" fontId="3" fillId="0" borderId="1" xfId="0" applyFont="1" applyBorder="1" applyAlignment="1">
      <alignment horizontal="right" vertical="top" wrapText="1"/>
    </xf>
    <xf numFmtId="0" fontId="3" fillId="3" borderId="1" xfId="0" applyFont="1" applyFill="1" applyBorder="1" applyAlignment="1">
      <alignment horizontal="right" vertical="top" wrapText="1"/>
    </xf>
    <xf numFmtId="164" fontId="3" fillId="3" borderId="1" xfId="0" applyNumberFormat="1" applyFont="1" applyFill="1" applyBorder="1" applyAlignment="1">
      <alignment horizontal="right" vertical="top" wrapText="1"/>
    </xf>
    <xf numFmtId="164" fontId="4" fillId="0" borderId="1" xfId="0" applyNumberFormat="1" applyFont="1" applyFill="1" applyBorder="1" applyAlignment="1">
      <alignment horizontal="right" vertical="top" wrapText="1"/>
    </xf>
    <xf numFmtId="164" fontId="3" fillId="0" borderId="1" xfId="0" applyNumberFormat="1" applyFont="1" applyFill="1" applyBorder="1" applyAlignment="1">
      <alignment horizontal="right" vertical="top" wrapText="1"/>
    </xf>
    <xf numFmtId="164" fontId="3" fillId="2" borderId="1" xfId="0" applyNumberFormat="1" applyFont="1" applyFill="1" applyBorder="1" applyAlignment="1">
      <alignment horizontal="right" vertical="top" wrapText="1"/>
    </xf>
    <xf numFmtId="164" fontId="3" fillId="4" borderId="1" xfId="0" applyNumberFormat="1" applyFont="1" applyFill="1" applyBorder="1" applyAlignment="1">
      <alignment horizontal="right" vertical="top" wrapText="1"/>
    </xf>
    <xf numFmtId="164" fontId="4" fillId="0" borderId="1" xfId="0" applyNumberFormat="1" applyFont="1" applyBorder="1" applyAlignment="1">
      <alignment horizontal="right" vertical="top" wrapText="1"/>
    </xf>
    <xf numFmtId="165" fontId="3" fillId="3" borderId="1" xfId="0" applyNumberFormat="1" applyFont="1" applyFill="1" applyBorder="1" applyAlignment="1">
      <alignment horizontal="right" vertical="top" wrapText="1"/>
    </xf>
    <xf numFmtId="164" fontId="4" fillId="5" borderId="1" xfId="0" applyNumberFormat="1" applyFont="1" applyFill="1" applyBorder="1" applyAlignment="1">
      <alignment horizontal="right" vertical="top" wrapText="1"/>
    </xf>
    <xf numFmtId="0" fontId="3" fillId="5" borderId="1" xfId="0" applyFont="1" applyFill="1" applyBorder="1" applyAlignment="1">
      <alignment horizontal="center" vertical="top" wrapText="1"/>
    </xf>
    <xf numFmtId="164" fontId="3" fillId="5" borderId="1" xfId="0" applyNumberFormat="1" applyFont="1" applyFill="1" applyBorder="1" applyAlignment="1">
      <alignment horizontal="right" vertical="top" wrapText="1"/>
    </xf>
    <xf numFmtId="164" fontId="3" fillId="6" borderId="1" xfId="0" applyNumberFormat="1" applyFont="1" applyFill="1" applyBorder="1" applyAlignment="1">
      <alignment horizontal="right" vertical="top" wrapText="1"/>
    </xf>
    <xf numFmtId="0" fontId="6" fillId="0" borderId="0" xfId="0" applyFont="1"/>
    <xf numFmtId="0" fontId="6" fillId="0" borderId="0" xfId="0" applyFont="1" applyFill="1"/>
    <xf numFmtId="0" fontId="3" fillId="0" borderId="1" xfId="0" applyFont="1" applyFill="1" applyBorder="1" applyAlignment="1">
      <alignment vertical="top" wrapText="1"/>
    </xf>
    <xf numFmtId="0" fontId="4" fillId="0" borderId="1" xfId="0" applyFont="1" applyFill="1" applyBorder="1" applyAlignment="1">
      <alignment vertical="top" wrapText="1"/>
    </xf>
    <xf numFmtId="0" fontId="3" fillId="3" borderId="1" xfId="0" applyFont="1" applyFill="1" applyBorder="1" applyAlignment="1">
      <alignment vertical="top" wrapText="1"/>
    </xf>
    <xf numFmtId="0" fontId="6" fillId="2" borderId="0" xfId="0" applyFont="1" applyFill="1"/>
    <xf numFmtId="0" fontId="6" fillId="0" borderId="0" xfId="0" applyFont="1" applyFill="1" applyBorder="1"/>
    <xf numFmtId="0" fontId="2" fillId="0" borderId="0" xfId="0" applyFont="1" applyFill="1"/>
    <xf numFmtId="0" fontId="3" fillId="2" borderId="1" xfId="0" applyFont="1" applyFill="1" applyBorder="1" applyAlignment="1">
      <alignment vertical="top" wrapText="1"/>
    </xf>
    <xf numFmtId="0" fontId="3" fillId="0" borderId="1" xfId="0" applyFont="1" applyFill="1" applyBorder="1" applyAlignment="1">
      <alignment horizontal="center" vertical="top" wrapText="1"/>
    </xf>
    <xf numFmtId="165" fontId="4" fillId="0" borderId="1" xfId="0" applyNumberFormat="1" applyFont="1" applyBorder="1" applyAlignment="1" applyProtection="1">
      <alignment horizontal="right" vertical="center" wrapText="1"/>
    </xf>
    <xf numFmtId="0" fontId="4" fillId="0" borderId="1" xfId="0" applyFont="1" applyBorder="1" applyAlignment="1">
      <alignment vertical="top" wrapText="1"/>
    </xf>
    <xf numFmtId="0" fontId="7" fillId="0" borderId="0" xfId="0" applyFont="1" applyBorder="1" applyAlignment="1">
      <alignment horizontal="center" vertical="center" wrapText="1"/>
    </xf>
    <xf numFmtId="0" fontId="7" fillId="5" borderId="0" xfId="0" applyFont="1" applyFill="1" applyBorder="1" applyAlignment="1">
      <alignment horizontal="center" vertical="center" wrapText="1"/>
    </xf>
    <xf numFmtId="0" fontId="6" fillId="5" borderId="0" xfId="0" applyFont="1" applyFill="1"/>
    <xf numFmtId="164" fontId="6" fillId="0" borderId="0" xfId="0" applyNumberFormat="1" applyFont="1"/>
    <xf numFmtId="164" fontId="4" fillId="5" borderId="4" xfId="0" applyNumberFormat="1" applyFont="1" applyFill="1" applyBorder="1" applyAlignment="1">
      <alignment horizontal="right" vertical="top"/>
    </xf>
    <xf numFmtId="164" fontId="4" fillId="5" borderId="4" xfId="0" applyNumberFormat="1" applyFont="1" applyFill="1" applyBorder="1" applyAlignment="1">
      <alignment horizontal="right" vertical="top" wrapText="1"/>
    </xf>
    <xf numFmtId="164" fontId="4" fillId="5" borderId="5" xfId="0" applyNumberFormat="1" applyFont="1" applyFill="1" applyBorder="1" applyAlignment="1">
      <alignment horizontal="right" vertical="top" wrapText="1"/>
    </xf>
    <xf numFmtId="164" fontId="4" fillId="5" borderId="1" xfId="0" applyNumberFormat="1" applyFont="1" applyFill="1" applyBorder="1" applyAlignment="1">
      <alignment horizontal="right" vertical="top"/>
    </xf>
    <xf numFmtId="0" fontId="4" fillId="0" borderId="0" xfId="0" applyFont="1" applyBorder="1" applyAlignment="1">
      <alignment horizontal="center" vertical="center" wrapText="1"/>
    </xf>
    <xf numFmtId="0" fontId="4" fillId="5" borderId="0" xfId="0" applyFont="1" applyFill="1" applyBorder="1" applyAlignment="1">
      <alignment horizontal="center" vertical="center" wrapText="1"/>
    </xf>
    <xf numFmtId="0" fontId="4" fillId="0" borderId="0" xfId="0" applyFont="1"/>
    <xf numFmtId="0" fontId="4" fillId="5" borderId="0" xfId="0" applyFont="1" applyFill="1"/>
    <xf numFmtId="164" fontId="4" fillId="5" borderId="1" xfId="0" applyNumberFormat="1" applyFont="1" applyFill="1" applyBorder="1" applyAlignment="1">
      <alignment vertical="top" wrapText="1"/>
    </xf>
    <xf numFmtId="0" fontId="4" fillId="5" borderId="1" xfId="0" applyFont="1" applyFill="1" applyBorder="1" applyAlignment="1">
      <alignment vertical="top" wrapText="1"/>
    </xf>
    <xf numFmtId="49" fontId="4" fillId="5" borderId="1" xfId="0" applyNumberFormat="1" applyFont="1" applyFill="1" applyBorder="1" applyAlignment="1">
      <alignment horizontal="left" vertical="center" wrapText="1"/>
    </xf>
    <xf numFmtId="0" fontId="4" fillId="5" borderId="1" xfId="0" applyFont="1" applyFill="1" applyBorder="1" applyAlignment="1">
      <alignment horizontal="left" vertical="top" wrapText="1"/>
    </xf>
    <xf numFmtId="0" fontId="3" fillId="5" borderId="1" xfId="0" applyFont="1" applyFill="1" applyBorder="1" applyAlignment="1">
      <alignment vertical="top" wrapText="1"/>
    </xf>
    <xf numFmtId="49" fontId="4" fillId="5" borderId="1" xfId="0" applyNumberFormat="1" applyFont="1" applyFill="1" applyBorder="1" applyAlignment="1" applyProtection="1">
      <alignment horizontal="left" vertical="center" wrapText="1"/>
    </xf>
    <xf numFmtId="0" fontId="5" fillId="0" borderId="0"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4" fillId="0" borderId="3"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V125"/>
  <sheetViews>
    <sheetView tabSelected="1" zoomScale="60" zoomScaleNormal="60" workbookViewId="0">
      <pane xSplit="1" ySplit="5" topLeftCell="B97" activePane="bottomRight" state="frozen"/>
      <selection pane="topRight" activeCell="B1" sqref="B1"/>
      <selection pane="bottomLeft" activeCell="A6" sqref="A6"/>
      <selection pane="bottomRight" activeCell="B28" sqref="B28:C101"/>
    </sheetView>
  </sheetViews>
  <sheetFormatPr defaultColWidth="9.140625" defaultRowHeight="12.75" x14ac:dyDescent="0.2"/>
  <cols>
    <col min="1" max="1" width="100" style="17" customWidth="1"/>
    <col min="2" max="2" width="30" style="17" customWidth="1"/>
    <col min="3" max="3" width="30" style="31" customWidth="1"/>
    <col min="4" max="4" width="26.7109375" style="17" customWidth="1"/>
    <col min="5" max="5" width="26" style="32" customWidth="1"/>
    <col min="6" max="6" width="25.140625" style="17" customWidth="1"/>
    <col min="7" max="7" width="16.140625" style="17" bestFit="1" customWidth="1"/>
    <col min="8" max="16384" width="9.140625" style="17"/>
  </cols>
  <sheetData>
    <row r="1" spans="1:12" x14ac:dyDescent="0.2">
      <c r="A1" s="47" t="s">
        <v>125</v>
      </c>
      <c r="B1" s="47"/>
      <c r="C1" s="47"/>
      <c r="D1" s="47"/>
      <c r="E1" s="47"/>
      <c r="F1" s="47"/>
    </row>
    <row r="2" spans="1:12" x14ac:dyDescent="0.2">
      <c r="A2" s="47"/>
      <c r="B2" s="47"/>
      <c r="C2" s="47"/>
      <c r="D2" s="47"/>
      <c r="E2" s="47"/>
      <c r="F2" s="47"/>
    </row>
    <row r="3" spans="1:12" ht="20.25" customHeight="1" x14ac:dyDescent="0.2">
      <c r="A3" s="48"/>
      <c r="B3" s="48"/>
      <c r="C3" s="48"/>
      <c r="D3" s="48"/>
      <c r="E3" s="48"/>
      <c r="F3" s="48"/>
    </row>
    <row r="4" spans="1:12" ht="106.5" customHeight="1" x14ac:dyDescent="0.2">
      <c r="A4" s="2"/>
      <c r="B4" s="2" t="s">
        <v>121</v>
      </c>
      <c r="C4" s="14" t="s">
        <v>126</v>
      </c>
      <c r="D4" s="2" t="s">
        <v>127</v>
      </c>
      <c r="E4" s="3" t="s">
        <v>0</v>
      </c>
      <c r="F4" s="2" t="s">
        <v>36</v>
      </c>
    </row>
    <row r="5" spans="1:12" ht="25.5" x14ac:dyDescent="0.2">
      <c r="A5" s="2" t="s">
        <v>1</v>
      </c>
      <c r="B5" s="2"/>
      <c r="C5" s="14"/>
      <c r="D5" s="2" t="s">
        <v>44</v>
      </c>
      <c r="E5" s="3"/>
      <c r="F5" s="4"/>
      <c r="G5" s="18"/>
      <c r="H5" s="18"/>
      <c r="I5" s="18"/>
      <c r="J5" s="18"/>
      <c r="K5" s="18"/>
      <c r="L5" s="18"/>
    </row>
    <row r="6" spans="1:12" ht="25.5" x14ac:dyDescent="0.2">
      <c r="A6" s="19" t="s">
        <v>2</v>
      </c>
      <c r="B6" s="8">
        <f>B7+B8</f>
        <v>140508.70000000001</v>
      </c>
      <c r="C6" s="8">
        <f>C7+C8</f>
        <v>10877</v>
      </c>
      <c r="D6" s="8">
        <f>D7+D8</f>
        <v>13066.2</v>
      </c>
      <c r="E6" s="6">
        <f>D6/C6*100</f>
        <v>120.1268732187184</v>
      </c>
      <c r="F6" s="5">
        <f>D6-C6</f>
        <v>2189.2000000000007</v>
      </c>
      <c r="G6" s="18"/>
      <c r="H6" s="18"/>
      <c r="I6" s="18"/>
      <c r="J6" s="18"/>
      <c r="K6" s="18"/>
      <c r="L6" s="18"/>
    </row>
    <row r="7" spans="1:12" ht="26.25" x14ac:dyDescent="0.2">
      <c r="A7" s="20" t="s">
        <v>3</v>
      </c>
      <c r="B7" s="7">
        <v>115251</v>
      </c>
      <c r="C7" s="7">
        <v>8863.2999999999993</v>
      </c>
      <c r="D7" s="7">
        <v>11015.6</v>
      </c>
      <c r="E7" s="6">
        <f t="shared" ref="E7:E50" si="0">D7/C7*100</f>
        <v>124.28328049372131</v>
      </c>
      <c r="F7" s="5">
        <f t="shared" ref="F7:F50" si="1">D7-C7</f>
        <v>2152.3000000000011</v>
      </c>
      <c r="G7" s="18"/>
      <c r="H7" s="18"/>
      <c r="I7" s="18"/>
      <c r="J7" s="18"/>
      <c r="K7" s="18"/>
      <c r="L7" s="18"/>
    </row>
    <row r="8" spans="1:12" ht="26.25" x14ac:dyDescent="0.2">
      <c r="A8" s="20" t="s">
        <v>39</v>
      </c>
      <c r="B8" s="7">
        <v>25257.7</v>
      </c>
      <c r="C8" s="7">
        <v>2013.7</v>
      </c>
      <c r="D8" s="7">
        <v>2050.6</v>
      </c>
      <c r="E8" s="6">
        <f t="shared" si="0"/>
        <v>101.83244773302876</v>
      </c>
      <c r="F8" s="5">
        <f t="shared" si="1"/>
        <v>36.899999999999864</v>
      </c>
      <c r="G8" s="18"/>
      <c r="H8" s="18"/>
      <c r="I8" s="18"/>
      <c r="J8" s="18"/>
      <c r="K8" s="18"/>
      <c r="L8" s="18"/>
    </row>
    <row r="9" spans="1:12" ht="25.5" x14ac:dyDescent="0.2">
      <c r="A9" s="19" t="s">
        <v>4</v>
      </c>
      <c r="B9" s="8">
        <f>B10+B11+B12+B13</f>
        <v>56623.199999999997</v>
      </c>
      <c r="C9" s="8">
        <f>C10+C11+C12+C13</f>
        <v>2411.1999999999998</v>
      </c>
      <c r="D9" s="8">
        <f>D10+D11+D12+D13</f>
        <v>2716.7</v>
      </c>
      <c r="E9" s="6">
        <f t="shared" si="0"/>
        <v>112.67003981420041</v>
      </c>
      <c r="F9" s="5">
        <f t="shared" si="1"/>
        <v>305.5</v>
      </c>
      <c r="G9" s="18"/>
      <c r="H9" s="18"/>
      <c r="I9" s="18"/>
      <c r="J9" s="18"/>
      <c r="K9" s="18"/>
      <c r="L9" s="18"/>
    </row>
    <row r="10" spans="1:12" ht="26.25" x14ac:dyDescent="0.2">
      <c r="A10" s="20" t="s">
        <v>40</v>
      </c>
      <c r="B10" s="7">
        <v>46444.5</v>
      </c>
      <c r="C10" s="7">
        <v>1322.8</v>
      </c>
      <c r="D10" s="7">
        <v>1323.4</v>
      </c>
      <c r="E10" s="6">
        <f t="shared" si="0"/>
        <v>100.04535833081343</v>
      </c>
      <c r="F10" s="5">
        <f t="shared" si="1"/>
        <v>0.60000000000013642</v>
      </c>
      <c r="G10" s="18"/>
      <c r="H10" s="18"/>
      <c r="I10" s="18"/>
      <c r="J10" s="18"/>
      <c r="K10" s="18"/>
      <c r="L10" s="18"/>
    </row>
    <row r="11" spans="1:12" ht="52.5" x14ac:dyDescent="0.2">
      <c r="A11" s="20" t="s">
        <v>5</v>
      </c>
      <c r="B11" s="7">
        <v>0</v>
      </c>
      <c r="C11" s="7">
        <v>0</v>
      </c>
      <c r="D11" s="7">
        <v>0</v>
      </c>
      <c r="E11" s="6" t="e">
        <f t="shared" si="0"/>
        <v>#DIV/0!</v>
      </c>
      <c r="F11" s="5">
        <f t="shared" si="1"/>
        <v>0</v>
      </c>
      <c r="G11" s="18"/>
      <c r="H11" s="18"/>
      <c r="I11" s="18"/>
      <c r="J11" s="18"/>
      <c r="K11" s="18"/>
      <c r="L11" s="18"/>
    </row>
    <row r="12" spans="1:12" ht="52.5" x14ac:dyDescent="0.2">
      <c r="A12" s="20" t="s">
        <v>37</v>
      </c>
      <c r="B12" s="7">
        <v>5700</v>
      </c>
      <c r="C12" s="7">
        <v>61.7</v>
      </c>
      <c r="D12" s="7">
        <v>-7.7</v>
      </c>
      <c r="E12" s="6">
        <f t="shared" si="0"/>
        <v>-12.479740680713128</v>
      </c>
      <c r="F12" s="5">
        <f t="shared" si="1"/>
        <v>-69.400000000000006</v>
      </c>
      <c r="G12" s="18"/>
      <c r="H12" s="18"/>
      <c r="I12" s="18"/>
      <c r="J12" s="18"/>
      <c r="K12" s="18"/>
      <c r="L12" s="18"/>
    </row>
    <row r="13" spans="1:12" ht="26.25" x14ac:dyDescent="0.2">
      <c r="A13" s="20" t="s">
        <v>6</v>
      </c>
      <c r="B13" s="7">
        <v>4478.7</v>
      </c>
      <c r="C13" s="7">
        <v>1026.7</v>
      </c>
      <c r="D13" s="7">
        <v>1401</v>
      </c>
      <c r="E13" s="6">
        <f t="shared" si="0"/>
        <v>136.4566085516704</v>
      </c>
      <c r="F13" s="5">
        <f t="shared" si="1"/>
        <v>374.29999999999995</v>
      </c>
      <c r="G13" s="18"/>
      <c r="H13" s="18"/>
      <c r="I13" s="18"/>
      <c r="J13" s="18"/>
      <c r="K13" s="18"/>
      <c r="L13" s="18"/>
    </row>
    <row r="14" spans="1:12" ht="25.5" x14ac:dyDescent="0.2">
      <c r="A14" s="19" t="s">
        <v>7</v>
      </c>
      <c r="B14" s="8"/>
      <c r="C14" s="8"/>
      <c r="D14" s="8"/>
      <c r="E14" s="6" t="e">
        <f t="shared" si="0"/>
        <v>#DIV/0!</v>
      </c>
      <c r="F14" s="5">
        <f t="shared" si="1"/>
        <v>0</v>
      </c>
      <c r="G14" s="18"/>
      <c r="H14" s="18"/>
      <c r="I14" s="18"/>
      <c r="J14" s="18"/>
      <c r="K14" s="18"/>
      <c r="L14" s="18"/>
    </row>
    <row r="15" spans="1:12" ht="26.25" x14ac:dyDescent="0.2">
      <c r="A15" s="20" t="s">
        <v>8</v>
      </c>
      <c r="B15" s="7"/>
      <c r="C15" s="7"/>
      <c r="D15" s="7"/>
      <c r="E15" s="6" t="e">
        <f t="shared" si="0"/>
        <v>#DIV/0!</v>
      </c>
      <c r="F15" s="5">
        <f t="shared" si="1"/>
        <v>0</v>
      </c>
      <c r="G15" s="18"/>
      <c r="H15" s="18"/>
      <c r="I15" s="18"/>
      <c r="J15" s="18"/>
      <c r="K15" s="18"/>
      <c r="L15" s="18"/>
    </row>
    <row r="16" spans="1:12" ht="26.25" x14ac:dyDescent="0.2">
      <c r="A16" s="20" t="s">
        <v>9</v>
      </c>
      <c r="B16" s="7"/>
      <c r="C16" s="7"/>
      <c r="D16" s="7"/>
      <c r="E16" s="6" t="e">
        <f t="shared" si="0"/>
        <v>#DIV/0!</v>
      </c>
      <c r="F16" s="5">
        <f t="shared" si="1"/>
        <v>0</v>
      </c>
      <c r="G16" s="18"/>
      <c r="H16" s="18"/>
      <c r="I16" s="18"/>
      <c r="J16" s="18"/>
      <c r="K16" s="18"/>
      <c r="L16" s="18"/>
    </row>
    <row r="17" spans="1:23" ht="25.5" x14ac:dyDescent="0.2">
      <c r="A17" s="19" t="s">
        <v>45</v>
      </c>
      <c r="B17" s="8">
        <v>23</v>
      </c>
      <c r="C17" s="8">
        <v>0</v>
      </c>
      <c r="D17" s="8">
        <v>0</v>
      </c>
      <c r="E17" s="6"/>
      <c r="F17" s="5"/>
      <c r="G17" s="18"/>
      <c r="H17" s="18"/>
      <c r="I17" s="18"/>
      <c r="J17" s="18"/>
      <c r="K17" s="18"/>
      <c r="L17" s="18"/>
    </row>
    <row r="18" spans="1:23" ht="25.5" x14ac:dyDescent="0.2">
      <c r="A18" s="19" t="s">
        <v>10</v>
      </c>
      <c r="B18" s="8">
        <v>11524</v>
      </c>
      <c r="C18" s="8">
        <v>2014</v>
      </c>
      <c r="D18" s="8">
        <v>2014.3</v>
      </c>
      <c r="E18" s="6">
        <f t="shared" si="0"/>
        <v>100.01489572989075</v>
      </c>
      <c r="F18" s="5">
        <f t="shared" si="1"/>
        <v>0.29999999999995453</v>
      </c>
      <c r="G18" s="18"/>
      <c r="H18" s="18"/>
      <c r="I18" s="18"/>
      <c r="J18" s="18"/>
      <c r="K18" s="18"/>
      <c r="L18" s="18"/>
    </row>
    <row r="19" spans="1:23" ht="51" x14ac:dyDescent="0.2">
      <c r="A19" s="19" t="s">
        <v>11</v>
      </c>
      <c r="B19" s="7"/>
      <c r="C19" s="7"/>
      <c r="D19" s="7"/>
      <c r="E19" s="6" t="e">
        <f t="shared" si="0"/>
        <v>#DIV/0!</v>
      </c>
      <c r="F19" s="5">
        <f t="shared" si="1"/>
        <v>0</v>
      </c>
      <c r="G19" s="18"/>
      <c r="H19" s="18"/>
      <c r="I19" s="18"/>
      <c r="J19" s="18"/>
      <c r="K19" s="18"/>
      <c r="L19" s="18"/>
    </row>
    <row r="20" spans="1:23" ht="51" x14ac:dyDescent="0.2">
      <c r="A20" s="19" t="s">
        <v>12</v>
      </c>
      <c r="B20" s="8">
        <v>5732.1</v>
      </c>
      <c r="C20" s="8">
        <v>606</v>
      </c>
      <c r="D20" s="8">
        <v>622</v>
      </c>
      <c r="E20" s="6">
        <f t="shared" si="0"/>
        <v>102.64026402640265</v>
      </c>
      <c r="F20" s="5">
        <f t="shared" si="1"/>
        <v>16</v>
      </c>
      <c r="G20" s="18"/>
      <c r="H20" s="18"/>
      <c r="I20" s="18"/>
      <c r="J20" s="18"/>
      <c r="K20" s="18"/>
      <c r="L20" s="18"/>
    </row>
    <row r="21" spans="1:23" ht="33" customHeight="1" x14ac:dyDescent="0.2">
      <c r="A21" s="19" t="s">
        <v>13</v>
      </c>
      <c r="B21" s="8">
        <v>0</v>
      </c>
      <c r="C21" s="8">
        <v>0</v>
      </c>
      <c r="D21" s="8">
        <v>0</v>
      </c>
      <c r="E21" s="6" t="e">
        <f t="shared" si="0"/>
        <v>#DIV/0!</v>
      </c>
      <c r="F21" s="5">
        <f t="shared" si="1"/>
        <v>0</v>
      </c>
      <c r="G21" s="18"/>
      <c r="H21" s="18"/>
      <c r="I21" s="18"/>
      <c r="J21" s="18"/>
      <c r="K21" s="18"/>
      <c r="L21" s="18"/>
    </row>
    <row r="22" spans="1:23" ht="51" x14ac:dyDescent="0.2">
      <c r="A22" s="19" t="s">
        <v>14</v>
      </c>
      <c r="B22" s="8"/>
      <c r="C22" s="8"/>
      <c r="D22" s="8">
        <v>19.600000000000001</v>
      </c>
      <c r="E22" s="6" t="e">
        <f t="shared" si="0"/>
        <v>#DIV/0!</v>
      </c>
      <c r="F22" s="5">
        <f t="shared" si="1"/>
        <v>19.600000000000001</v>
      </c>
      <c r="G22" s="18"/>
      <c r="H22" s="18"/>
      <c r="I22" s="18"/>
      <c r="J22" s="18"/>
      <c r="K22" s="18"/>
      <c r="L22" s="18"/>
    </row>
    <row r="23" spans="1:23" ht="52.5" x14ac:dyDescent="0.2">
      <c r="A23" s="20" t="s">
        <v>15</v>
      </c>
      <c r="B23" s="7"/>
      <c r="C23" s="7"/>
      <c r="D23" s="7"/>
      <c r="E23" s="6" t="e">
        <f t="shared" si="0"/>
        <v>#DIV/0!</v>
      </c>
      <c r="F23" s="5">
        <f t="shared" si="1"/>
        <v>0</v>
      </c>
      <c r="G23" s="18"/>
      <c r="H23" s="18"/>
      <c r="I23" s="18"/>
      <c r="J23" s="18"/>
      <c r="K23" s="18"/>
      <c r="L23" s="18"/>
    </row>
    <row r="24" spans="1:23" ht="25.5" x14ac:dyDescent="0.2">
      <c r="A24" s="19" t="s">
        <v>16</v>
      </c>
      <c r="B24" s="8">
        <v>1276.5999999999999</v>
      </c>
      <c r="C24" s="8">
        <v>171.3</v>
      </c>
      <c r="D24" s="8">
        <v>171.9</v>
      </c>
      <c r="E24" s="6">
        <f t="shared" si="0"/>
        <v>100.35026269702276</v>
      </c>
      <c r="F24" s="5">
        <f t="shared" si="1"/>
        <v>0.59999999999999432</v>
      </c>
      <c r="G24" s="18"/>
      <c r="H24" s="18"/>
      <c r="I24" s="18"/>
      <c r="J24" s="18"/>
      <c r="K24" s="18"/>
      <c r="L24" s="18"/>
    </row>
    <row r="25" spans="1:23" ht="25.5" x14ac:dyDescent="0.2">
      <c r="A25" s="19" t="s">
        <v>17</v>
      </c>
      <c r="B25" s="8">
        <v>1046</v>
      </c>
      <c r="C25" s="8">
        <v>0</v>
      </c>
      <c r="D25" s="8">
        <v>7.5</v>
      </c>
      <c r="E25" s="6" t="e">
        <f t="shared" si="0"/>
        <v>#DIV/0!</v>
      </c>
      <c r="F25" s="5">
        <f t="shared" si="1"/>
        <v>7.5</v>
      </c>
      <c r="G25" s="18"/>
      <c r="H25" s="18"/>
      <c r="I25" s="18"/>
      <c r="J25" s="18"/>
      <c r="K25" s="18"/>
      <c r="L25" s="18"/>
    </row>
    <row r="26" spans="1:23" ht="51" x14ac:dyDescent="0.2">
      <c r="A26" s="19" t="s">
        <v>18</v>
      </c>
      <c r="B26" s="8">
        <v>17807</v>
      </c>
      <c r="C26" s="8">
        <v>105</v>
      </c>
      <c r="D26" s="8">
        <v>105.4</v>
      </c>
      <c r="E26" s="6">
        <f t="shared" si="0"/>
        <v>100.38095238095239</v>
      </c>
      <c r="F26" s="5">
        <f t="shared" si="1"/>
        <v>0.40000000000000568</v>
      </c>
      <c r="G26" s="18"/>
      <c r="H26" s="18"/>
      <c r="I26" s="18"/>
      <c r="J26" s="18"/>
      <c r="K26" s="18"/>
      <c r="L26" s="18"/>
    </row>
    <row r="27" spans="1:23" s="22" customFormat="1" ht="25.5" x14ac:dyDescent="0.2">
      <c r="A27" s="21" t="s">
        <v>19</v>
      </c>
      <c r="B27" s="6">
        <f>B6+B9+B18+B20+B21+B22+B24+B25+B26+B17</f>
        <v>234540.60000000003</v>
      </c>
      <c r="C27" s="16">
        <f>C6+C9+C18+C20+C21+C22+C24+C25+C26+C17</f>
        <v>16184.5</v>
      </c>
      <c r="D27" s="12">
        <f>D6+D9+D17+D18+D20+D21+D22+D24+D25+D26</f>
        <v>18723.600000000002</v>
      </c>
      <c r="E27" s="6">
        <f t="shared" si="0"/>
        <v>115.6884673607464</v>
      </c>
      <c r="F27" s="5">
        <f t="shared" si="1"/>
        <v>2539.1000000000022</v>
      </c>
      <c r="G27" s="18"/>
      <c r="H27" s="18"/>
      <c r="I27" s="18"/>
      <c r="J27" s="18"/>
      <c r="K27" s="18"/>
      <c r="L27" s="18"/>
      <c r="M27" s="18"/>
      <c r="N27" s="18"/>
      <c r="O27" s="18"/>
      <c r="P27" s="18"/>
      <c r="Q27" s="18"/>
      <c r="R27" s="18"/>
      <c r="S27" s="18"/>
      <c r="T27" s="18"/>
      <c r="U27" s="18"/>
      <c r="V27" s="18"/>
      <c r="W27" s="18"/>
    </row>
    <row r="28" spans="1:23" ht="191.25" customHeight="1" x14ac:dyDescent="0.2">
      <c r="A28" s="42" t="s">
        <v>46</v>
      </c>
      <c r="B28" s="13">
        <v>501</v>
      </c>
      <c r="C28" s="13">
        <v>366.8</v>
      </c>
      <c r="D28" s="13">
        <f t="shared" ref="D28:D58" si="2">C28</f>
        <v>366.8</v>
      </c>
      <c r="E28" s="6">
        <f t="shared" si="0"/>
        <v>100</v>
      </c>
      <c r="F28" s="6">
        <f t="shared" si="1"/>
        <v>0</v>
      </c>
      <c r="G28" s="18"/>
      <c r="H28" s="18"/>
      <c r="I28" s="18"/>
      <c r="J28" s="18"/>
      <c r="K28" s="18"/>
      <c r="L28" s="18"/>
      <c r="M28" s="18"/>
      <c r="N28" s="18"/>
      <c r="O28" s="18"/>
      <c r="P28" s="18"/>
      <c r="Q28" s="18"/>
      <c r="R28" s="18"/>
      <c r="S28" s="18"/>
      <c r="T28" s="18"/>
      <c r="U28" s="18"/>
      <c r="V28" s="18"/>
      <c r="W28" s="18"/>
    </row>
    <row r="29" spans="1:23" ht="139.5" customHeight="1" x14ac:dyDescent="0.2">
      <c r="A29" s="42" t="s">
        <v>47</v>
      </c>
      <c r="B29" s="13">
        <v>114.6</v>
      </c>
      <c r="C29" s="13">
        <v>0</v>
      </c>
      <c r="D29" s="13">
        <f t="shared" si="2"/>
        <v>0</v>
      </c>
      <c r="E29" s="6" t="e">
        <f t="shared" si="0"/>
        <v>#DIV/0!</v>
      </c>
      <c r="F29" s="6">
        <f t="shared" si="1"/>
        <v>0</v>
      </c>
      <c r="G29" s="18"/>
      <c r="H29" s="18"/>
      <c r="I29" s="18"/>
      <c r="J29" s="18"/>
      <c r="K29" s="18"/>
      <c r="L29" s="18"/>
      <c r="M29" s="18"/>
      <c r="N29" s="18"/>
      <c r="O29" s="18"/>
      <c r="P29" s="18"/>
      <c r="Q29" s="18"/>
      <c r="R29" s="18"/>
      <c r="S29" s="18"/>
      <c r="T29" s="18"/>
      <c r="U29" s="18"/>
      <c r="V29" s="18"/>
      <c r="W29" s="18"/>
    </row>
    <row r="30" spans="1:23" ht="90.75" customHeight="1" x14ac:dyDescent="0.2">
      <c r="A30" s="42" t="s">
        <v>48</v>
      </c>
      <c r="B30" s="13">
        <v>294244.09999999998</v>
      </c>
      <c r="C30" s="13">
        <v>48060</v>
      </c>
      <c r="D30" s="13">
        <f t="shared" si="2"/>
        <v>48060</v>
      </c>
      <c r="E30" s="6">
        <f t="shared" si="0"/>
        <v>100</v>
      </c>
      <c r="F30" s="6">
        <f t="shared" si="1"/>
        <v>0</v>
      </c>
      <c r="G30" s="18"/>
      <c r="H30" s="18"/>
      <c r="I30" s="18"/>
      <c r="J30" s="18"/>
      <c r="K30" s="18"/>
      <c r="L30" s="18"/>
      <c r="M30" s="18"/>
      <c r="N30" s="18"/>
      <c r="O30" s="18"/>
      <c r="P30" s="18"/>
      <c r="Q30" s="18"/>
      <c r="R30" s="18"/>
      <c r="S30" s="18"/>
      <c r="T30" s="18"/>
      <c r="U30" s="18"/>
      <c r="V30" s="18"/>
      <c r="W30" s="18"/>
    </row>
    <row r="31" spans="1:23" ht="30.75" customHeight="1" x14ac:dyDescent="0.2">
      <c r="A31" s="42" t="s">
        <v>49</v>
      </c>
      <c r="B31" s="13">
        <v>115.8</v>
      </c>
      <c r="C31" s="13">
        <v>0</v>
      </c>
      <c r="D31" s="13">
        <f t="shared" si="2"/>
        <v>0</v>
      </c>
      <c r="E31" s="6" t="e">
        <f t="shared" si="0"/>
        <v>#DIV/0!</v>
      </c>
      <c r="F31" s="6">
        <f t="shared" si="1"/>
        <v>0</v>
      </c>
      <c r="G31" s="18"/>
      <c r="H31" s="18"/>
      <c r="I31" s="18"/>
      <c r="J31" s="18"/>
      <c r="K31" s="18"/>
      <c r="L31" s="18"/>
      <c r="M31" s="18"/>
      <c r="N31" s="18"/>
      <c r="O31" s="18"/>
      <c r="P31" s="18"/>
      <c r="Q31" s="18"/>
      <c r="R31" s="18"/>
      <c r="S31" s="18"/>
      <c r="T31" s="18"/>
      <c r="U31" s="18"/>
      <c r="V31" s="18"/>
      <c r="W31" s="18"/>
    </row>
    <row r="32" spans="1:23" ht="52.5" x14ac:dyDescent="0.2">
      <c r="A32" s="42" t="s">
        <v>50</v>
      </c>
      <c r="B32" s="41">
        <v>29685.599999999999</v>
      </c>
      <c r="C32" s="41">
        <v>2473.8000000000002</v>
      </c>
      <c r="D32" s="13">
        <f t="shared" si="2"/>
        <v>2473.8000000000002</v>
      </c>
      <c r="E32" s="6">
        <f t="shared" si="0"/>
        <v>100</v>
      </c>
      <c r="F32" s="6">
        <f t="shared" si="1"/>
        <v>0</v>
      </c>
      <c r="G32" s="23"/>
      <c r="H32" s="23"/>
      <c r="I32" s="23"/>
      <c r="J32" s="23"/>
      <c r="K32" s="23"/>
      <c r="L32" s="23"/>
      <c r="M32" s="23"/>
      <c r="N32" s="23"/>
      <c r="O32" s="23"/>
      <c r="P32" s="18"/>
      <c r="Q32" s="18"/>
      <c r="R32" s="18"/>
      <c r="S32" s="18"/>
      <c r="T32" s="18"/>
      <c r="U32" s="18"/>
      <c r="V32" s="18"/>
      <c r="W32" s="18"/>
    </row>
    <row r="33" spans="1:23" ht="112.5" customHeight="1" x14ac:dyDescent="0.2">
      <c r="A33" s="42" t="s">
        <v>51</v>
      </c>
      <c r="B33" s="13">
        <v>10266</v>
      </c>
      <c r="C33" s="13">
        <v>0</v>
      </c>
      <c r="D33" s="13">
        <f t="shared" si="2"/>
        <v>0</v>
      </c>
      <c r="E33" s="6" t="e">
        <f t="shared" si="0"/>
        <v>#DIV/0!</v>
      </c>
      <c r="F33" s="6">
        <f t="shared" si="1"/>
        <v>0</v>
      </c>
      <c r="G33" s="1"/>
      <c r="H33" s="23"/>
      <c r="I33" s="23"/>
      <c r="J33" s="23"/>
      <c r="K33" s="23"/>
      <c r="L33" s="23"/>
      <c r="M33" s="23"/>
      <c r="N33" s="23"/>
      <c r="O33" s="23"/>
      <c r="P33" s="18"/>
      <c r="Q33" s="18"/>
      <c r="R33" s="18"/>
      <c r="S33" s="18"/>
      <c r="T33" s="18"/>
      <c r="U33" s="18"/>
      <c r="V33" s="18"/>
      <c r="W33" s="18"/>
    </row>
    <row r="34" spans="1:23" ht="78.75" x14ac:dyDescent="0.2">
      <c r="A34" s="42" t="s">
        <v>52</v>
      </c>
      <c r="B34" s="13">
        <v>17.5</v>
      </c>
      <c r="C34" s="13">
        <v>0</v>
      </c>
      <c r="D34" s="13">
        <f t="shared" si="2"/>
        <v>0</v>
      </c>
      <c r="E34" s="6" t="e">
        <f t="shared" si="0"/>
        <v>#DIV/0!</v>
      </c>
      <c r="F34" s="6">
        <f t="shared" si="1"/>
        <v>0</v>
      </c>
      <c r="G34" s="18"/>
      <c r="H34" s="18"/>
      <c r="I34" s="18"/>
      <c r="J34" s="18"/>
      <c r="K34" s="18"/>
      <c r="L34" s="18"/>
      <c r="M34" s="18"/>
      <c r="N34" s="18"/>
      <c r="O34" s="18"/>
      <c r="P34" s="18"/>
      <c r="Q34" s="18"/>
      <c r="R34" s="18"/>
      <c r="S34" s="18"/>
      <c r="T34" s="18"/>
      <c r="U34" s="18"/>
      <c r="V34" s="18"/>
      <c r="W34" s="18"/>
    </row>
    <row r="35" spans="1:23" ht="80.25" customHeight="1" x14ac:dyDescent="0.2">
      <c r="A35" s="42" t="s">
        <v>53</v>
      </c>
      <c r="B35" s="13">
        <v>2272.1</v>
      </c>
      <c r="C35" s="13">
        <v>0</v>
      </c>
      <c r="D35" s="13">
        <f t="shared" si="2"/>
        <v>0</v>
      </c>
      <c r="E35" s="6" t="e">
        <f t="shared" si="0"/>
        <v>#DIV/0!</v>
      </c>
      <c r="F35" s="6">
        <f t="shared" si="1"/>
        <v>0</v>
      </c>
      <c r="G35" s="18"/>
      <c r="H35" s="18"/>
      <c r="I35" s="18"/>
      <c r="J35" s="18"/>
      <c r="K35" s="18"/>
      <c r="L35" s="18"/>
      <c r="M35" s="18"/>
      <c r="N35" s="18"/>
      <c r="O35" s="18"/>
      <c r="P35" s="18"/>
      <c r="Q35" s="18"/>
      <c r="R35" s="18"/>
      <c r="S35" s="18"/>
      <c r="T35" s="18"/>
      <c r="U35" s="18"/>
      <c r="V35" s="18"/>
      <c r="W35" s="18"/>
    </row>
    <row r="36" spans="1:23" ht="78.75" x14ac:dyDescent="0.2">
      <c r="A36" s="42" t="s">
        <v>54</v>
      </c>
      <c r="B36" s="13">
        <v>17.5</v>
      </c>
      <c r="C36" s="13">
        <v>0</v>
      </c>
      <c r="D36" s="13">
        <f t="shared" si="2"/>
        <v>0</v>
      </c>
      <c r="E36" s="6" t="e">
        <f t="shared" si="0"/>
        <v>#DIV/0!</v>
      </c>
      <c r="F36" s="6">
        <f t="shared" si="1"/>
        <v>0</v>
      </c>
      <c r="G36" s="18"/>
      <c r="H36" s="18"/>
      <c r="I36" s="18"/>
      <c r="J36" s="18"/>
      <c r="K36" s="18"/>
      <c r="L36" s="18"/>
      <c r="M36" s="18"/>
      <c r="N36" s="18"/>
      <c r="O36" s="18"/>
      <c r="P36" s="18"/>
      <c r="Q36" s="18"/>
      <c r="R36" s="18"/>
      <c r="S36" s="18"/>
      <c r="T36" s="18"/>
      <c r="U36" s="18"/>
      <c r="V36" s="18"/>
      <c r="W36" s="18"/>
    </row>
    <row r="37" spans="1:23" ht="60.75" customHeight="1" x14ac:dyDescent="0.2">
      <c r="A37" s="42" t="s">
        <v>55</v>
      </c>
      <c r="B37" s="13">
        <v>421</v>
      </c>
      <c r="C37" s="13">
        <v>0</v>
      </c>
      <c r="D37" s="13">
        <f t="shared" si="2"/>
        <v>0</v>
      </c>
      <c r="E37" s="6" t="e">
        <f t="shared" si="0"/>
        <v>#DIV/0!</v>
      </c>
      <c r="F37" s="6">
        <f t="shared" si="1"/>
        <v>0</v>
      </c>
      <c r="G37" s="18"/>
      <c r="H37" s="18"/>
      <c r="I37" s="18"/>
      <c r="J37" s="18"/>
      <c r="K37" s="18"/>
      <c r="L37" s="18"/>
      <c r="M37" s="18"/>
      <c r="N37" s="18"/>
      <c r="O37" s="18"/>
      <c r="P37" s="18"/>
      <c r="Q37" s="18"/>
      <c r="R37" s="18"/>
      <c r="S37" s="18"/>
      <c r="T37" s="18"/>
      <c r="U37" s="18"/>
      <c r="V37" s="18"/>
      <c r="W37" s="18"/>
    </row>
    <row r="38" spans="1:23" ht="54" customHeight="1" x14ac:dyDescent="0.2">
      <c r="A38" s="42" t="s">
        <v>56</v>
      </c>
      <c r="B38" s="13">
        <v>17.5</v>
      </c>
      <c r="C38" s="13">
        <v>0</v>
      </c>
      <c r="D38" s="13">
        <f t="shared" si="2"/>
        <v>0</v>
      </c>
      <c r="E38" s="6" t="e">
        <f t="shared" si="0"/>
        <v>#DIV/0!</v>
      </c>
      <c r="F38" s="6">
        <f t="shared" si="1"/>
        <v>0</v>
      </c>
      <c r="G38" s="18"/>
      <c r="H38" s="18"/>
      <c r="I38" s="18"/>
      <c r="J38" s="18"/>
      <c r="K38" s="18"/>
      <c r="L38" s="18"/>
      <c r="M38" s="18"/>
      <c r="N38" s="18"/>
      <c r="O38" s="18"/>
      <c r="P38" s="18"/>
      <c r="Q38" s="18"/>
      <c r="R38" s="18"/>
      <c r="S38" s="18"/>
      <c r="T38" s="18"/>
      <c r="U38" s="18"/>
      <c r="V38" s="18"/>
      <c r="W38" s="18"/>
    </row>
    <row r="39" spans="1:23" ht="110.25" customHeight="1" x14ac:dyDescent="0.2">
      <c r="A39" s="42" t="s">
        <v>57</v>
      </c>
      <c r="B39" s="13">
        <v>23.5</v>
      </c>
      <c r="C39" s="13">
        <v>3.9</v>
      </c>
      <c r="D39" s="13">
        <f t="shared" si="2"/>
        <v>3.9</v>
      </c>
      <c r="E39" s="6">
        <f t="shared" si="0"/>
        <v>100</v>
      </c>
      <c r="F39" s="6">
        <f t="shared" si="1"/>
        <v>0</v>
      </c>
      <c r="G39" s="18"/>
      <c r="H39" s="18"/>
      <c r="I39" s="18"/>
      <c r="J39" s="18"/>
      <c r="K39" s="18"/>
      <c r="L39" s="18"/>
      <c r="M39" s="18"/>
      <c r="N39" s="18"/>
      <c r="O39" s="18"/>
      <c r="P39" s="18"/>
      <c r="Q39" s="18"/>
      <c r="R39" s="18"/>
      <c r="S39" s="18"/>
      <c r="T39" s="18"/>
      <c r="U39" s="18"/>
      <c r="V39" s="18"/>
      <c r="W39" s="18"/>
    </row>
    <row r="40" spans="1:23" ht="78.75" x14ac:dyDescent="0.2">
      <c r="A40" s="42" t="s">
        <v>58</v>
      </c>
      <c r="B40" s="13">
        <v>1632</v>
      </c>
      <c r="C40" s="13">
        <v>272</v>
      </c>
      <c r="D40" s="13">
        <f t="shared" si="2"/>
        <v>272</v>
      </c>
      <c r="E40" s="6">
        <f t="shared" si="0"/>
        <v>100</v>
      </c>
      <c r="F40" s="6">
        <f t="shared" si="1"/>
        <v>0</v>
      </c>
      <c r="G40" s="18"/>
      <c r="H40" s="18"/>
      <c r="I40" s="18"/>
      <c r="J40" s="18"/>
      <c r="K40" s="18"/>
      <c r="L40" s="18"/>
      <c r="M40" s="18"/>
      <c r="N40" s="18"/>
      <c r="O40" s="18"/>
      <c r="P40" s="18"/>
      <c r="Q40" s="18"/>
      <c r="R40" s="18"/>
      <c r="S40" s="18"/>
      <c r="T40" s="18"/>
      <c r="U40" s="18"/>
      <c r="V40" s="18"/>
      <c r="W40" s="18"/>
    </row>
    <row r="41" spans="1:23" ht="131.25" x14ac:dyDescent="0.2">
      <c r="A41" s="43" t="s">
        <v>59</v>
      </c>
      <c r="B41" s="33">
        <v>0</v>
      </c>
      <c r="C41" s="33">
        <v>0</v>
      </c>
      <c r="D41" s="13">
        <f t="shared" si="2"/>
        <v>0</v>
      </c>
      <c r="E41" s="6" t="e">
        <f>D41/C41*100</f>
        <v>#DIV/0!</v>
      </c>
      <c r="F41" s="6">
        <f>D41-C41</f>
        <v>0</v>
      </c>
      <c r="G41" s="18"/>
      <c r="H41" s="18"/>
      <c r="I41" s="18"/>
      <c r="J41" s="18"/>
      <c r="K41" s="18"/>
      <c r="L41" s="18"/>
      <c r="M41" s="18"/>
      <c r="N41" s="18"/>
      <c r="O41" s="18"/>
      <c r="P41" s="18"/>
      <c r="Q41" s="18"/>
      <c r="R41" s="18"/>
      <c r="S41" s="18"/>
      <c r="T41" s="18"/>
      <c r="U41" s="18"/>
      <c r="V41" s="18"/>
      <c r="W41" s="18"/>
    </row>
    <row r="42" spans="1:23" ht="66" customHeight="1" x14ac:dyDescent="0.2">
      <c r="A42" s="43" t="s">
        <v>60</v>
      </c>
      <c r="B42" s="34">
        <v>0</v>
      </c>
      <c r="C42" s="34">
        <v>0</v>
      </c>
      <c r="D42" s="13">
        <f t="shared" si="2"/>
        <v>0</v>
      </c>
      <c r="E42" s="6" t="e">
        <f>D42/C42*100</f>
        <v>#DIV/0!</v>
      </c>
      <c r="F42" s="6">
        <f>D42-C42</f>
        <v>0</v>
      </c>
      <c r="G42" s="18"/>
      <c r="H42" s="18"/>
      <c r="I42" s="18"/>
      <c r="J42" s="18"/>
      <c r="K42" s="18"/>
      <c r="L42" s="18"/>
      <c r="M42" s="18"/>
      <c r="N42" s="18"/>
      <c r="O42" s="18"/>
      <c r="P42" s="18"/>
      <c r="Q42" s="18"/>
      <c r="R42" s="18"/>
      <c r="S42" s="18"/>
      <c r="T42" s="18"/>
      <c r="U42" s="18"/>
      <c r="V42" s="18"/>
      <c r="W42" s="18"/>
    </row>
    <row r="43" spans="1:23" ht="52.5" x14ac:dyDescent="0.2">
      <c r="A43" s="43" t="s">
        <v>61</v>
      </c>
      <c r="B43" s="33">
        <v>0</v>
      </c>
      <c r="C43" s="33">
        <v>0</v>
      </c>
      <c r="D43" s="13">
        <f t="shared" ref="D43" si="3">C43</f>
        <v>0</v>
      </c>
      <c r="E43" s="6" t="e">
        <f>D43/C43*100</f>
        <v>#DIV/0!</v>
      </c>
      <c r="F43" s="6">
        <f>D43-C43</f>
        <v>0</v>
      </c>
      <c r="G43" s="18"/>
      <c r="H43" s="18"/>
      <c r="I43" s="18"/>
      <c r="J43" s="18"/>
      <c r="K43" s="18"/>
      <c r="L43" s="18"/>
      <c r="M43" s="18"/>
      <c r="N43" s="18"/>
      <c r="O43" s="18"/>
      <c r="P43" s="18"/>
      <c r="Q43" s="18"/>
      <c r="R43" s="18"/>
      <c r="S43" s="18"/>
      <c r="T43" s="18"/>
      <c r="U43" s="18"/>
      <c r="V43" s="18"/>
      <c r="W43" s="18"/>
    </row>
    <row r="44" spans="1:23" ht="210" x14ac:dyDescent="0.2">
      <c r="A44" s="43" t="s">
        <v>120</v>
      </c>
      <c r="B44" s="33">
        <v>0</v>
      </c>
      <c r="C44" s="33">
        <v>0</v>
      </c>
      <c r="D44" s="13">
        <f t="shared" si="2"/>
        <v>0</v>
      </c>
      <c r="E44" s="6" t="e">
        <f>D44/C44*100</f>
        <v>#DIV/0!</v>
      </c>
      <c r="F44" s="6">
        <f>D44-C44</f>
        <v>0</v>
      </c>
      <c r="G44" s="18"/>
      <c r="H44" s="18"/>
      <c r="I44" s="18"/>
      <c r="J44" s="18"/>
      <c r="K44" s="18"/>
      <c r="L44" s="18"/>
      <c r="M44" s="18"/>
      <c r="N44" s="18"/>
      <c r="O44" s="18"/>
      <c r="P44" s="18"/>
      <c r="Q44" s="18"/>
      <c r="R44" s="18"/>
      <c r="S44" s="18"/>
      <c r="T44" s="18"/>
      <c r="U44" s="18"/>
      <c r="V44" s="18"/>
      <c r="W44" s="18"/>
    </row>
    <row r="45" spans="1:23" ht="193.5" customHeight="1" x14ac:dyDescent="0.2">
      <c r="A45" s="42" t="s">
        <v>62</v>
      </c>
      <c r="B45" s="13">
        <v>4136</v>
      </c>
      <c r="C45" s="13">
        <v>0</v>
      </c>
      <c r="D45" s="13">
        <f t="shared" si="2"/>
        <v>0</v>
      </c>
      <c r="E45" s="6" t="e">
        <f t="shared" si="0"/>
        <v>#DIV/0!</v>
      </c>
      <c r="F45" s="6">
        <f t="shared" si="1"/>
        <v>0</v>
      </c>
      <c r="G45" s="18"/>
      <c r="H45" s="18"/>
      <c r="I45" s="18"/>
      <c r="J45" s="18"/>
      <c r="K45" s="18"/>
      <c r="L45" s="18"/>
      <c r="M45" s="18"/>
      <c r="N45" s="18"/>
      <c r="O45" s="18"/>
      <c r="P45" s="18"/>
      <c r="Q45" s="18"/>
      <c r="R45" s="18"/>
      <c r="S45" s="18"/>
      <c r="T45" s="18"/>
      <c r="U45" s="18"/>
      <c r="V45" s="18"/>
      <c r="W45" s="18"/>
    </row>
    <row r="46" spans="1:23" ht="230.45" customHeight="1" x14ac:dyDescent="0.2">
      <c r="A46" s="42" t="s">
        <v>63</v>
      </c>
      <c r="B46" s="13">
        <v>4</v>
      </c>
      <c r="C46" s="13">
        <v>0</v>
      </c>
      <c r="D46" s="13">
        <f t="shared" si="2"/>
        <v>0</v>
      </c>
      <c r="E46" s="6" t="e">
        <f t="shared" si="0"/>
        <v>#DIV/0!</v>
      </c>
      <c r="F46" s="6">
        <f t="shared" si="1"/>
        <v>0</v>
      </c>
      <c r="G46" s="18"/>
      <c r="H46" s="18"/>
      <c r="I46" s="18"/>
      <c r="J46" s="18"/>
      <c r="K46" s="18"/>
      <c r="L46" s="18"/>
      <c r="M46" s="18"/>
      <c r="N46" s="18"/>
      <c r="O46" s="18"/>
      <c r="P46" s="18"/>
      <c r="Q46" s="18"/>
      <c r="R46" s="18"/>
      <c r="S46" s="18"/>
      <c r="T46" s="18"/>
      <c r="U46" s="18"/>
      <c r="V46" s="18"/>
      <c r="W46" s="18"/>
    </row>
    <row r="47" spans="1:23" ht="79.5" customHeight="1" x14ac:dyDescent="0.2">
      <c r="A47" s="42" t="s">
        <v>64</v>
      </c>
      <c r="B47" s="13">
        <v>0</v>
      </c>
      <c r="C47" s="13">
        <v>0</v>
      </c>
      <c r="D47" s="13">
        <f t="shared" si="2"/>
        <v>0</v>
      </c>
      <c r="E47" s="6" t="e">
        <f t="shared" si="0"/>
        <v>#DIV/0!</v>
      </c>
      <c r="F47" s="6">
        <f t="shared" si="1"/>
        <v>0</v>
      </c>
      <c r="G47" s="18"/>
      <c r="H47" s="18"/>
      <c r="I47" s="18"/>
      <c r="J47" s="18"/>
      <c r="K47" s="18"/>
      <c r="L47" s="18"/>
      <c r="M47" s="18"/>
      <c r="N47" s="18"/>
      <c r="O47" s="18"/>
      <c r="P47" s="18"/>
      <c r="Q47" s="18"/>
      <c r="R47" s="18"/>
      <c r="S47" s="18"/>
      <c r="T47" s="18"/>
      <c r="U47" s="18"/>
      <c r="V47" s="18"/>
      <c r="W47" s="18"/>
    </row>
    <row r="48" spans="1:23" ht="83.25" customHeight="1" x14ac:dyDescent="0.2">
      <c r="A48" s="42" t="s">
        <v>65</v>
      </c>
      <c r="B48" s="33">
        <v>0</v>
      </c>
      <c r="C48" s="33">
        <v>0</v>
      </c>
      <c r="D48" s="13">
        <f t="shared" si="2"/>
        <v>0</v>
      </c>
      <c r="E48" s="6" t="e">
        <f>D48/C48*100</f>
        <v>#DIV/0!</v>
      </c>
      <c r="F48" s="6">
        <f>D48-C48</f>
        <v>0</v>
      </c>
      <c r="G48" s="18"/>
      <c r="H48" s="18"/>
      <c r="I48" s="18"/>
      <c r="J48" s="18"/>
      <c r="K48" s="18"/>
      <c r="L48" s="18"/>
      <c r="M48" s="18"/>
      <c r="N48" s="18"/>
      <c r="O48" s="18"/>
      <c r="P48" s="18"/>
      <c r="Q48" s="18"/>
      <c r="R48" s="18"/>
      <c r="S48" s="18"/>
      <c r="T48" s="18"/>
      <c r="U48" s="18"/>
      <c r="V48" s="18"/>
      <c r="W48" s="18"/>
    </row>
    <row r="49" spans="1:23" ht="113.25" customHeight="1" x14ac:dyDescent="0.2">
      <c r="A49" s="42" t="s">
        <v>66</v>
      </c>
      <c r="B49" s="13">
        <v>83.3</v>
      </c>
      <c r="C49" s="13">
        <v>0</v>
      </c>
      <c r="D49" s="13">
        <f t="shared" si="2"/>
        <v>0</v>
      </c>
      <c r="E49" s="6" t="e">
        <f t="shared" si="0"/>
        <v>#DIV/0!</v>
      </c>
      <c r="F49" s="6">
        <f t="shared" si="1"/>
        <v>0</v>
      </c>
      <c r="G49" s="18"/>
      <c r="H49" s="18"/>
      <c r="I49" s="18"/>
      <c r="J49" s="18"/>
      <c r="K49" s="18"/>
      <c r="L49" s="18"/>
      <c r="M49" s="18"/>
      <c r="N49" s="18"/>
      <c r="O49" s="18"/>
      <c r="P49" s="18"/>
      <c r="Q49" s="18"/>
      <c r="R49" s="18"/>
      <c r="S49" s="18"/>
      <c r="T49" s="18"/>
      <c r="U49" s="18"/>
      <c r="V49" s="18"/>
      <c r="W49" s="18"/>
    </row>
    <row r="50" spans="1:23" ht="78.75" x14ac:dyDescent="0.2">
      <c r="A50" s="42" t="s">
        <v>67</v>
      </c>
      <c r="B50" s="13">
        <v>0</v>
      </c>
      <c r="C50" s="13">
        <v>0</v>
      </c>
      <c r="D50" s="13">
        <f t="shared" si="2"/>
        <v>0</v>
      </c>
      <c r="E50" s="6" t="e">
        <f t="shared" si="0"/>
        <v>#DIV/0!</v>
      </c>
      <c r="F50" s="6">
        <f t="shared" si="1"/>
        <v>0</v>
      </c>
      <c r="G50" s="18"/>
      <c r="H50" s="18"/>
      <c r="I50" s="18"/>
      <c r="J50" s="18"/>
      <c r="K50" s="18"/>
      <c r="L50" s="18"/>
      <c r="M50" s="18"/>
      <c r="N50" s="18"/>
      <c r="O50" s="18"/>
      <c r="P50" s="18"/>
      <c r="Q50" s="18"/>
      <c r="R50" s="18"/>
      <c r="S50" s="18"/>
      <c r="T50" s="18"/>
      <c r="U50" s="18"/>
      <c r="V50" s="18"/>
      <c r="W50" s="18"/>
    </row>
    <row r="51" spans="1:23" ht="110.25" customHeight="1" x14ac:dyDescent="0.2">
      <c r="A51" s="42" t="s">
        <v>68</v>
      </c>
      <c r="B51" s="13">
        <v>392</v>
      </c>
      <c r="C51" s="13">
        <v>95.7</v>
      </c>
      <c r="D51" s="13">
        <f t="shared" si="2"/>
        <v>95.7</v>
      </c>
      <c r="E51" s="6">
        <f t="shared" ref="E51:E90" si="4">D51/C51*100</f>
        <v>100</v>
      </c>
      <c r="F51" s="6">
        <f t="shared" ref="F51:F90" si="5">D51-C51</f>
        <v>0</v>
      </c>
      <c r="G51" s="18"/>
      <c r="H51" s="18"/>
      <c r="I51" s="18"/>
      <c r="J51" s="18"/>
      <c r="K51" s="18"/>
      <c r="L51" s="18"/>
      <c r="M51" s="18"/>
      <c r="N51" s="18"/>
      <c r="O51" s="18"/>
      <c r="P51" s="18"/>
      <c r="Q51" s="18"/>
      <c r="R51" s="18"/>
      <c r="S51" s="18"/>
      <c r="T51" s="18"/>
      <c r="U51" s="18"/>
      <c r="V51" s="18"/>
      <c r="W51" s="18"/>
    </row>
    <row r="52" spans="1:23" ht="108.75" customHeight="1" x14ac:dyDescent="0.2">
      <c r="A52" s="42" t="s">
        <v>124</v>
      </c>
      <c r="B52" s="13">
        <v>7010.3</v>
      </c>
      <c r="C52" s="13">
        <v>0</v>
      </c>
      <c r="D52" s="13">
        <f t="shared" ref="D52" si="6">C52</f>
        <v>0</v>
      </c>
      <c r="E52" s="6" t="e">
        <f t="shared" ref="E52" si="7">D52/C52*100</f>
        <v>#DIV/0!</v>
      </c>
      <c r="F52" s="6">
        <f t="shared" ref="F52" si="8">D52-C52</f>
        <v>0</v>
      </c>
      <c r="G52" s="18"/>
      <c r="H52" s="18"/>
      <c r="I52" s="18"/>
      <c r="J52" s="18"/>
      <c r="K52" s="18"/>
      <c r="L52" s="18"/>
      <c r="M52" s="18"/>
      <c r="N52" s="18"/>
      <c r="O52" s="18"/>
      <c r="P52" s="18"/>
      <c r="Q52" s="18"/>
      <c r="R52" s="18"/>
      <c r="S52" s="18"/>
      <c r="T52" s="18"/>
      <c r="U52" s="18"/>
      <c r="V52" s="18"/>
      <c r="W52" s="18"/>
    </row>
    <row r="53" spans="1:23" ht="108.75" customHeight="1" x14ac:dyDescent="0.2">
      <c r="A53" s="42" t="s">
        <v>69</v>
      </c>
      <c r="B53" s="13">
        <v>9</v>
      </c>
      <c r="C53" s="13">
        <v>0</v>
      </c>
      <c r="D53" s="13">
        <f t="shared" si="2"/>
        <v>0</v>
      </c>
      <c r="E53" s="6" t="e">
        <f t="shared" si="4"/>
        <v>#DIV/0!</v>
      </c>
      <c r="F53" s="6">
        <f t="shared" si="5"/>
        <v>0</v>
      </c>
      <c r="G53" s="18"/>
      <c r="H53" s="18"/>
      <c r="I53" s="18"/>
      <c r="J53" s="18"/>
      <c r="K53" s="18"/>
      <c r="L53" s="18"/>
      <c r="M53" s="18"/>
      <c r="N53" s="18"/>
      <c r="O53" s="18"/>
      <c r="P53" s="18"/>
      <c r="Q53" s="18"/>
      <c r="R53" s="18"/>
      <c r="S53" s="18"/>
      <c r="T53" s="18"/>
      <c r="U53" s="18"/>
      <c r="V53" s="18"/>
      <c r="W53" s="18"/>
    </row>
    <row r="54" spans="1:23" ht="166.5" customHeight="1" x14ac:dyDescent="0.2">
      <c r="A54" s="42" t="s">
        <v>70</v>
      </c>
      <c r="B54" s="13">
        <v>0</v>
      </c>
      <c r="C54" s="13">
        <v>0</v>
      </c>
      <c r="D54" s="13">
        <f t="shared" si="2"/>
        <v>0</v>
      </c>
      <c r="E54" s="6" t="e">
        <f t="shared" si="4"/>
        <v>#DIV/0!</v>
      </c>
      <c r="F54" s="6">
        <f t="shared" si="5"/>
        <v>0</v>
      </c>
      <c r="G54" s="18"/>
      <c r="H54" s="18"/>
      <c r="I54" s="18"/>
      <c r="J54" s="18"/>
      <c r="K54" s="18"/>
      <c r="L54" s="18"/>
      <c r="M54" s="18"/>
      <c r="N54" s="18"/>
      <c r="O54" s="18"/>
      <c r="P54" s="18"/>
      <c r="Q54" s="18"/>
      <c r="R54" s="18"/>
      <c r="S54" s="18"/>
      <c r="T54" s="18"/>
      <c r="U54" s="18"/>
      <c r="V54" s="18"/>
      <c r="W54" s="18"/>
    </row>
    <row r="55" spans="1:23" ht="78.75" x14ac:dyDescent="0.2">
      <c r="A55" s="44" t="s">
        <v>71</v>
      </c>
      <c r="B55" s="13">
        <v>6906.5</v>
      </c>
      <c r="C55" s="13">
        <v>1150</v>
      </c>
      <c r="D55" s="13">
        <f t="shared" si="2"/>
        <v>1150</v>
      </c>
      <c r="E55" s="6">
        <f t="shared" si="4"/>
        <v>100</v>
      </c>
      <c r="F55" s="6">
        <f t="shared" si="5"/>
        <v>0</v>
      </c>
      <c r="G55" s="18"/>
      <c r="H55" s="18"/>
      <c r="I55" s="18"/>
      <c r="J55" s="18"/>
      <c r="K55" s="18"/>
      <c r="L55" s="18"/>
      <c r="M55" s="18"/>
      <c r="N55" s="18"/>
      <c r="O55" s="18"/>
      <c r="P55" s="18"/>
      <c r="Q55" s="18"/>
      <c r="R55" s="18"/>
      <c r="S55" s="18"/>
      <c r="T55" s="18"/>
      <c r="U55" s="18"/>
      <c r="V55" s="18"/>
      <c r="W55" s="18"/>
    </row>
    <row r="56" spans="1:23" ht="110.25" customHeight="1" x14ac:dyDescent="0.2">
      <c r="A56" s="42" t="s">
        <v>72</v>
      </c>
      <c r="B56" s="13">
        <v>0</v>
      </c>
      <c r="C56" s="13">
        <v>0</v>
      </c>
      <c r="D56" s="13">
        <f t="shared" si="2"/>
        <v>0</v>
      </c>
      <c r="E56" s="6" t="e">
        <f t="shared" si="4"/>
        <v>#DIV/0!</v>
      </c>
      <c r="F56" s="6">
        <f t="shared" si="5"/>
        <v>0</v>
      </c>
      <c r="G56" s="18"/>
      <c r="H56" s="18"/>
      <c r="I56" s="18"/>
      <c r="J56" s="18"/>
      <c r="K56" s="18"/>
      <c r="L56" s="18"/>
      <c r="M56" s="18"/>
      <c r="N56" s="18"/>
      <c r="O56" s="18"/>
      <c r="P56" s="18"/>
      <c r="Q56" s="18"/>
      <c r="R56" s="18"/>
      <c r="S56" s="18"/>
      <c r="T56" s="18"/>
      <c r="U56" s="18"/>
      <c r="V56" s="18"/>
      <c r="W56" s="18"/>
    </row>
    <row r="57" spans="1:23" ht="84" customHeight="1" x14ac:dyDescent="0.2">
      <c r="A57" s="42" t="s">
        <v>73</v>
      </c>
      <c r="B57" s="13">
        <v>8.1999999999999993</v>
      </c>
      <c r="C57" s="13">
        <v>0</v>
      </c>
      <c r="D57" s="13">
        <f t="shared" si="2"/>
        <v>0</v>
      </c>
      <c r="E57" s="6" t="e">
        <f t="shared" si="4"/>
        <v>#DIV/0!</v>
      </c>
      <c r="F57" s="6">
        <f t="shared" si="5"/>
        <v>0</v>
      </c>
      <c r="G57" s="18"/>
      <c r="H57" s="18"/>
      <c r="I57" s="18"/>
      <c r="J57" s="18"/>
      <c r="K57" s="18"/>
      <c r="L57" s="18"/>
      <c r="M57" s="18"/>
      <c r="N57" s="18"/>
      <c r="O57" s="18"/>
      <c r="P57" s="18"/>
      <c r="Q57" s="18"/>
      <c r="R57" s="18"/>
      <c r="S57" s="18"/>
      <c r="T57" s="18"/>
      <c r="U57" s="18"/>
      <c r="V57" s="18"/>
      <c r="W57" s="18"/>
    </row>
    <row r="58" spans="1:23" ht="147" customHeight="1" x14ac:dyDescent="0.2">
      <c r="A58" s="42" t="s">
        <v>105</v>
      </c>
      <c r="B58" s="13">
        <v>0</v>
      </c>
      <c r="C58" s="13">
        <v>0</v>
      </c>
      <c r="D58" s="13">
        <f t="shared" si="2"/>
        <v>0</v>
      </c>
      <c r="E58" s="6" t="e">
        <f t="shared" si="4"/>
        <v>#DIV/0!</v>
      </c>
      <c r="F58" s="6">
        <f t="shared" si="5"/>
        <v>0</v>
      </c>
      <c r="G58" s="18"/>
      <c r="H58" s="18"/>
      <c r="I58" s="18"/>
      <c r="J58" s="18"/>
      <c r="K58" s="18"/>
      <c r="L58" s="18"/>
      <c r="M58" s="18"/>
      <c r="N58" s="18"/>
      <c r="O58" s="18"/>
      <c r="P58" s="18"/>
      <c r="Q58" s="18"/>
      <c r="R58" s="18"/>
      <c r="S58" s="18"/>
      <c r="T58" s="18"/>
      <c r="U58" s="18"/>
      <c r="V58" s="18"/>
      <c r="W58" s="18"/>
    </row>
    <row r="59" spans="1:23" ht="108" customHeight="1" x14ac:dyDescent="0.2">
      <c r="A59" s="42" t="s">
        <v>74</v>
      </c>
      <c r="B59" s="13">
        <v>18318.5</v>
      </c>
      <c r="C59" s="13">
        <v>410</v>
      </c>
      <c r="D59" s="13">
        <f t="shared" ref="D59:D64" si="9">C59</f>
        <v>410</v>
      </c>
      <c r="E59" s="6">
        <f>D59/C59*100</f>
        <v>100</v>
      </c>
      <c r="F59" s="6">
        <f>D59-C59</f>
        <v>0</v>
      </c>
      <c r="G59" s="18"/>
      <c r="H59" s="18"/>
      <c r="I59" s="18"/>
      <c r="J59" s="18"/>
      <c r="K59" s="18"/>
      <c r="L59" s="18"/>
      <c r="M59" s="18"/>
      <c r="N59" s="18"/>
      <c r="O59" s="18"/>
      <c r="P59" s="18"/>
      <c r="Q59" s="18"/>
      <c r="R59" s="18"/>
      <c r="S59" s="18"/>
      <c r="T59" s="18"/>
      <c r="U59" s="18"/>
      <c r="V59" s="18"/>
      <c r="W59" s="18"/>
    </row>
    <row r="60" spans="1:23" ht="57.75" customHeight="1" x14ac:dyDescent="0.2">
      <c r="A60" s="42" t="s">
        <v>75</v>
      </c>
      <c r="B60" s="13">
        <v>0</v>
      </c>
      <c r="C60" s="13">
        <v>0</v>
      </c>
      <c r="D60" s="13">
        <f t="shared" ref="D60" si="10">C60</f>
        <v>0</v>
      </c>
      <c r="E60" s="6" t="e">
        <f>D60/C60*100</f>
        <v>#DIV/0!</v>
      </c>
      <c r="F60" s="6">
        <f>D60-C60</f>
        <v>0</v>
      </c>
      <c r="G60" s="18"/>
      <c r="H60" s="18"/>
      <c r="I60" s="18"/>
      <c r="J60" s="18"/>
      <c r="K60" s="18"/>
      <c r="L60" s="18"/>
      <c r="M60" s="18"/>
      <c r="N60" s="18"/>
      <c r="O60" s="18"/>
      <c r="P60" s="18"/>
      <c r="Q60" s="18"/>
      <c r="R60" s="18"/>
      <c r="S60" s="18"/>
      <c r="T60" s="18"/>
      <c r="U60" s="18"/>
      <c r="V60" s="18"/>
      <c r="W60" s="18"/>
    </row>
    <row r="61" spans="1:23" ht="114" customHeight="1" x14ac:dyDescent="0.2">
      <c r="A61" s="42" t="s">
        <v>117</v>
      </c>
      <c r="B61" s="13">
        <v>833.3</v>
      </c>
      <c r="C61" s="13">
        <v>138.19999999999999</v>
      </c>
      <c r="D61" s="13">
        <f t="shared" ref="D61" si="11">C61</f>
        <v>138.19999999999999</v>
      </c>
      <c r="E61" s="6">
        <f>D61/C61*100</f>
        <v>100</v>
      </c>
      <c r="F61" s="6">
        <f>D61-C61</f>
        <v>0</v>
      </c>
      <c r="G61" s="18"/>
      <c r="H61" s="18"/>
      <c r="I61" s="18"/>
      <c r="J61" s="18"/>
      <c r="K61" s="18"/>
      <c r="L61" s="18"/>
      <c r="M61" s="18"/>
      <c r="N61" s="18"/>
      <c r="O61" s="18"/>
      <c r="P61" s="18"/>
      <c r="Q61" s="18"/>
      <c r="R61" s="18"/>
      <c r="S61" s="18"/>
      <c r="T61" s="18"/>
      <c r="U61" s="18"/>
      <c r="V61" s="18"/>
      <c r="W61" s="18"/>
    </row>
    <row r="62" spans="1:23" ht="351.75" customHeight="1" x14ac:dyDescent="0.2">
      <c r="A62" s="42" t="s">
        <v>118</v>
      </c>
      <c r="B62" s="13">
        <v>356</v>
      </c>
      <c r="C62" s="13">
        <v>0</v>
      </c>
      <c r="D62" s="13">
        <f t="shared" si="9"/>
        <v>0</v>
      </c>
      <c r="E62" s="6" t="e">
        <f t="shared" si="4"/>
        <v>#DIV/0!</v>
      </c>
      <c r="F62" s="6">
        <f t="shared" si="5"/>
        <v>0</v>
      </c>
      <c r="G62" s="18"/>
      <c r="H62" s="18"/>
      <c r="I62" s="18"/>
      <c r="J62" s="18"/>
      <c r="K62" s="18"/>
      <c r="L62" s="18"/>
      <c r="M62" s="18"/>
      <c r="N62" s="18"/>
      <c r="O62" s="18"/>
      <c r="P62" s="18"/>
      <c r="Q62" s="18"/>
      <c r="R62" s="18"/>
      <c r="S62" s="18"/>
      <c r="T62" s="18"/>
      <c r="U62" s="18"/>
      <c r="V62" s="18"/>
      <c r="W62" s="18"/>
    </row>
    <row r="63" spans="1:23" ht="133.5" customHeight="1" x14ac:dyDescent="0.2">
      <c r="A63" s="42" t="s">
        <v>76</v>
      </c>
      <c r="B63" s="13">
        <v>29799.5</v>
      </c>
      <c r="C63" s="13">
        <v>4734.6000000000004</v>
      </c>
      <c r="D63" s="13">
        <f t="shared" si="9"/>
        <v>4734.6000000000004</v>
      </c>
      <c r="E63" s="6">
        <f t="shared" si="4"/>
        <v>100</v>
      </c>
      <c r="F63" s="6">
        <f t="shared" si="5"/>
        <v>0</v>
      </c>
      <c r="G63" s="18"/>
      <c r="H63" s="18"/>
      <c r="I63" s="18"/>
      <c r="J63" s="18"/>
      <c r="K63" s="18"/>
      <c r="L63" s="18"/>
      <c r="M63" s="18"/>
      <c r="N63" s="18"/>
      <c r="O63" s="18"/>
      <c r="P63" s="18"/>
      <c r="Q63" s="18"/>
      <c r="R63" s="18"/>
      <c r="S63" s="18"/>
      <c r="T63" s="18"/>
      <c r="U63" s="18"/>
      <c r="V63" s="18"/>
      <c r="W63" s="18"/>
    </row>
    <row r="64" spans="1:23" ht="78.75" x14ac:dyDescent="0.2">
      <c r="A64" s="42" t="s">
        <v>77</v>
      </c>
      <c r="B64" s="13">
        <v>1134.2</v>
      </c>
      <c r="C64" s="13">
        <v>189</v>
      </c>
      <c r="D64" s="13">
        <f t="shared" si="9"/>
        <v>189</v>
      </c>
      <c r="E64" s="6">
        <f t="shared" si="4"/>
        <v>100</v>
      </c>
      <c r="F64" s="6">
        <f t="shared" si="5"/>
        <v>0</v>
      </c>
      <c r="G64" s="18"/>
      <c r="H64" s="18"/>
      <c r="I64" s="18"/>
      <c r="J64" s="18"/>
      <c r="K64" s="18"/>
      <c r="L64" s="18"/>
      <c r="M64" s="18"/>
      <c r="N64" s="18"/>
      <c r="O64" s="18"/>
      <c r="P64" s="18"/>
      <c r="Q64" s="18"/>
      <c r="R64" s="18"/>
      <c r="S64" s="18"/>
      <c r="T64" s="18"/>
      <c r="U64" s="18"/>
      <c r="V64" s="18"/>
      <c r="W64" s="18"/>
    </row>
    <row r="65" spans="1:23" ht="79.5" customHeight="1" x14ac:dyDescent="0.2">
      <c r="A65" s="42" t="s">
        <v>78</v>
      </c>
      <c r="B65" s="35">
        <v>21866.799999999999</v>
      </c>
      <c r="C65" s="35">
        <v>3644</v>
      </c>
      <c r="D65" s="13">
        <f>C65</f>
        <v>3644</v>
      </c>
      <c r="E65" s="6">
        <f t="shared" si="4"/>
        <v>100</v>
      </c>
      <c r="F65" s="6">
        <f t="shared" si="5"/>
        <v>0</v>
      </c>
      <c r="G65" s="18"/>
      <c r="H65" s="18"/>
      <c r="I65" s="18"/>
      <c r="J65" s="18"/>
      <c r="K65" s="18"/>
      <c r="L65" s="18"/>
      <c r="M65" s="18"/>
      <c r="N65" s="18"/>
      <c r="O65" s="18"/>
      <c r="P65" s="18"/>
      <c r="Q65" s="18"/>
      <c r="R65" s="18"/>
      <c r="S65" s="18"/>
      <c r="T65" s="18"/>
      <c r="U65" s="18"/>
      <c r="V65" s="18"/>
      <c r="W65" s="18"/>
    </row>
    <row r="66" spans="1:23" ht="105" x14ac:dyDescent="0.2">
      <c r="A66" s="42" t="s">
        <v>79</v>
      </c>
      <c r="B66" s="13">
        <v>312.7</v>
      </c>
      <c r="C66" s="13">
        <v>51.3</v>
      </c>
      <c r="D66" s="13">
        <f t="shared" ref="D66:D100" si="12">C66</f>
        <v>51.3</v>
      </c>
      <c r="E66" s="6">
        <f t="shared" si="4"/>
        <v>100</v>
      </c>
      <c r="F66" s="6">
        <f t="shared" si="5"/>
        <v>0</v>
      </c>
      <c r="G66" s="18"/>
      <c r="H66" s="18"/>
      <c r="I66" s="18"/>
      <c r="J66" s="18"/>
      <c r="K66" s="18"/>
      <c r="L66" s="18"/>
      <c r="M66" s="18"/>
      <c r="N66" s="18"/>
      <c r="O66" s="18"/>
      <c r="P66" s="18"/>
      <c r="Q66" s="18"/>
      <c r="R66" s="18"/>
      <c r="S66" s="18"/>
      <c r="T66" s="18"/>
      <c r="U66" s="18"/>
      <c r="V66" s="18"/>
      <c r="W66" s="18"/>
    </row>
    <row r="67" spans="1:23" ht="78.75" x14ac:dyDescent="0.2">
      <c r="A67" s="42" t="s">
        <v>80</v>
      </c>
      <c r="B67" s="13">
        <v>5818.1</v>
      </c>
      <c r="C67" s="13">
        <v>3462.9</v>
      </c>
      <c r="D67" s="13">
        <f t="shared" si="12"/>
        <v>3462.9</v>
      </c>
      <c r="E67" s="6">
        <f t="shared" si="4"/>
        <v>100</v>
      </c>
      <c r="F67" s="6">
        <f t="shared" si="5"/>
        <v>0</v>
      </c>
      <c r="G67" s="18"/>
      <c r="H67" s="18"/>
      <c r="I67" s="18"/>
      <c r="J67" s="18"/>
      <c r="K67" s="18"/>
      <c r="L67" s="18"/>
      <c r="M67" s="18"/>
      <c r="N67" s="18"/>
      <c r="O67" s="18"/>
      <c r="P67" s="18"/>
      <c r="Q67" s="18"/>
      <c r="R67" s="18"/>
      <c r="S67" s="18"/>
      <c r="T67" s="18"/>
      <c r="U67" s="18"/>
      <c r="V67" s="18"/>
      <c r="W67" s="18"/>
    </row>
    <row r="68" spans="1:23" ht="78.75" x14ac:dyDescent="0.2">
      <c r="A68" s="42" t="s">
        <v>81</v>
      </c>
      <c r="B68" s="13">
        <v>0</v>
      </c>
      <c r="C68" s="13">
        <v>0</v>
      </c>
      <c r="D68" s="13">
        <f t="shared" si="12"/>
        <v>0</v>
      </c>
      <c r="E68" s="6" t="e">
        <f t="shared" si="4"/>
        <v>#DIV/0!</v>
      </c>
      <c r="F68" s="6">
        <f t="shared" si="5"/>
        <v>0</v>
      </c>
      <c r="G68" s="18"/>
      <c r="H68" s="18"/>
      <c r="I68" s="18"/>
      <c r="J68" s="18"/>
      <c r="K68" s="18"/>
      <c r="L68" s="18"/>
      <c r="M68" s="18"/>
      <c r="N68" s="18"/>
      <c r="O68" s="18"/>
      <c r="P68" s="18"/>
      <c r="Q68" s="18"/>
      <c r="R68" s="18"/>
      <c r="S68" s="18"/>
      <c r="T68" s="18"/>
      <c r="U68" s="18"/>
      <c r="V68" s="18"/>
      <c r="W68" s="18"/>
    </row>
    <row r="69" spans="1:23" ht="146.25" customHeight="1" x14ac:dyDescent="0.2">
      <c r="A69" s="45" t="s">
        <v>116</v>
      </c>
      <c r="B69" s="13">
        <v>1000</v>
      </c>
      <c r="C69" s="13">
        <v>0</v>
      </c>
      <c r="D69" s="13">
        <v>0</v>
      </c>
      <c r="E69" s="6" t="e">
        <f>D69/C69*100</f>
        <v>#DIV/0!</v>
      </c>
      <c r="F69" s="6">
        <f>D69-C69</f>
        <v>0</v>
      </c>
      <c r="G69" s="18"/>
      <c r="H69" s="18"/>
      <c r="I69" s="18"/>
      <c r="J69" s="18"/>
      <c r="K69" s="18"/>
      <c r="L69" s="18"/>
      <c r="M69" s="18"/>
      <c r="N69" s="18"/>
      <c r="O69" s="18"/>
      <c r="P69" s="18"/>
      <c r="Q69" s="18"/>
      <c r="R69" s="18"/>
      <c r="S69" s="18"/>
      <c r="T69" s="18"/>
      <c r="U69" s="18"/>
      <c r="V69" s="18"/>
      <c r="W69" s="18"/>
    </row>
    <row r="70" spans="1:23" ht="37.5" customHeight="1" x14ac:dyDescent="0.2">
      <c r="A70" s="42" t="s">
        <v>82</v>
      </c>
      <c r="B70" s="13">
        <v>701.9</v>
      </c>
      <c r="C70" s="13">
        <v>89.4</v>
      </c>
      <c r="D70" s="13">
        <f t="shared" si="12"/>
        <v>89.4</v>
      </c>
      <c r="E70" s="6">
        <f>D70/C70*100</f>
        <v>100</v>
      </c>
      <c r="F70" s="6">
        <f>D70-C70</f>
        <v>0</v>
      </c>
      <c r="G70" s="18"/>
      <c r="H70" s="18"/>
      <c r="I70" s="18"/>
      <c r="J70" s="18"/>
      <c r="K70" s="18"/>
      <c r="L70" s="18"/>
      <c r="M70" s="18"/>
      <c r="N70" s="18"/>
      <c r="O70" s="18"/>
      <c r="P70" s="18"/>
      <c r="Q70" s="18"/>
      <c r="R70" s="18"/>
      <c r="S70" s="18"/>
      <c r="T70" s="18"/>
      <c r="U70" s="18"/>
      <c r="V70" s="18"/>
      <c r="W70" s="18"/>
    </row>
    <row r="71" spans="1:23" ht="251.25" customHeight="1" x14ac:dyDescent="0.2">
      <c r="A71" s="42" t="s">
        <v>115</v>
      </c>
      <c r="B71" s="13">
        <v>0</v>
      </c>
      <c r="C71" s="13">
        <v>0</v>
      </c>
      <c r="D71" s="13">
        <f t="shared" ref="D71" si="13">C71</f>
        <v>0</v>
      </c>
      <c r="E71" s="6" t="e">
        <f t="shared" ref="E71" si="14">D71/C71*100</f>
        <v>#DIV/0!</v>
      </c>
      <c r="F71" s="6">
        <f t="shared" ref="F71" si="15">D71-C71</f>
        <v>0</v>
      </c>
      <c r="G71" s="18"/>
      <c r="H71" s="18"/>
      <c r="I71" s="18"/>
      <c r="J71" s="18"/>
      <c r="K71" s="18"/>
      <c r="L71" s="18"/>
      <c r="M71" s="18"/>
      <c r="N71" s="18"/>
      <c r="O71" s="18"/>
      <c r="P71" s="18"/>
      <c r="Q71" s="18"/>
      <c r="R71" s="18"/>
      <c r="S71" s="18"/>
      <c r="T71" s="18"/>
      <c r="U71" s="18"/>
      <c r="V71" s="18"/>
      <c r="W71" s="18"/>
    </row>
    <row r="72" spans="1:23" ht="105.75" customHeight="1" x14ac:dyDescent="0.2">
      <c r="A72" s="42" t="s">
        <v>83</v>
      </c>
      <c r="B72" s="13">
        <v>494.1</v>
      </c>
      <c r="C72" s="13">
        <v>0</v>
      </c>
      <c r="D72" s="13">
        <f t="shared" si="12"/>
        <v>0</v>
      </c>
      <c r="E72" s="6" t="e">
        <f t="shared" si="4"/>
        <v>#DIV/0!</v>
      </c>
      <c r="F72" s="6">
        <f t="shared" si="5"/>
        <v>0</v>
      </c>
      <c r="G72" s="18"/>
      <c r="H72" s="18"/>
      <c r="I72" s="18"/>
      <c r="J72" s="18"/>
      <c r="K72" s="18"/>
      <c r="L72" s="18"/>
      <c r="M72" s="18"/>
      <c r="N72" s="18"/>
      <c r="O72" s="18"/>
      <c r="P72" s="18"/>
      <c r="Q72" s="18"/>
      <c r="R72" s="18"/>
      <c r="S72" s="18"/>
      <c r="T72" s="18"/>
      <c r="U72" s="18"/>
      <c r="V72" s="18"/>
      <c r="W72" s="18"/>
    </row>
    <row r="73" spans="1:23" ht="112.5" customHeight="1" x14ac:dyDescent="0.2">
      <c r="A73" s="42" t="s">
        <v>84</v>
      </c>
      <c r="B73" s="13">
        <v>59800</v>
      </c>
      <c r="C73" s="13">
        <v>0</v>
      </c>
      <c r="D73" s="13">
        <f t="shared" si="12"/>
        <v>0</v>
      </c>
      <c r="E73" s="6" t="e">
        <f t="shared" si="4"/>
        <v>#DIV/0!</v>
      </c>
      <c r="F73" s="6">
        <f t="shared" si="5"/>
        <v>0</v>
      </c>
      <c r="G73" s="18"/>
      <c r="H73" s="18"/>
      <c r="I73" s="18"/>
      <c r="J73" s="18"/>
      <c r="K73" s="18"/>
      <c r="L73" s="18"/>
      <c r="M73" s="18"/>
      <c r="N73" s="18"/>
      <c r="O73" s="18"/>
      <c r="P73" s="18"/>
      <c r="Q73" s="18"/>
      <c r="R73" s="18"/>
      <c r="S73" s="18"/>
      <c r="T73" s="18"/>
      <c r="U73" s="18"/>
      <c r="V73" s="18"/>
      <c r="W73" s="18"/>
    </row>
    <row r="74" spans="1:23" ht="122.25" customHeight="1" x14ac:dyDescent="0.2">
      <c r="A74" s="42" t="s">
        <v>113</v>
      </c>
      <c r="B74" s="13">
        <v>10000</v>
      </c>
      <c r="C74" s="13">
        <v>0</v>
      </c>
      <c r="D74" s="13">
        <f t="shared" si="12"/>
        <v>0</v>
      </c>
      <c r="E74" s="6" t="e">
        <f t="shared" ref="E74" si="16">D74/C74*100</f>
        <v>#DIV/0!</v>
      </c>
      <c r="F74" s="6">
        <f t="shared" ref="F74" si="17">D74-C74</f>
        <v>0</v>
      </c>
      <c r="G74" s="18"/>
      <c r="H74" s="18"/>
      <c r="I74" s="18"/>
      <c r="J74" s="18"/>
      <c r="K74" s="18"/>
      <c r="L74" s="18"/>
      <c r="M74" s="18"/>
      <c r="N74" s="18"/>
      <c r="O74" s="18"/>
      <c r="P74" s="18"/>
      <c r="Q74" s="18"/>
      <c r="R74" s="18"/>
      <c r="S74" s="18"/>
      <c r="T74" s="18"/>
      <c r="U74" s="18"/>
      <c r="V74" s="18"/>
      <c r="W74" s="18"/>
    </row>
    <row r="75" spans="1:23" ht="87.75" customHeight="1" x14ac:dyDescent="0.2">
      <c r="A75" s="42" t="s">
        <v>85</v>
      </c>
      <c r="B75" s="13">
        <v>0</v>
      </c>
      <c r="C75" s="13">
        <v>0</v>
      </c>
      <c r="D75" s="13">
        <f t="shared" si="12"/>
        <v>0</v>
      </c>
      <c r="E75" s="6" t="e">
        <f t="shared" si="4"/>
        <v>#DIV/0!</v>
      </c>
      <c r="F75" s="6">
        <f t="shared" si="5"/>
        <v>0</v>
      </c>
      <c r="G75" s="18"/>
      <c r="H75" s="18"/>
      <c r="I75" s="18"/>
      <c r="J75" s="18"/>
      <c r="K75" s="18"/>
      <c r="L75" s="18"/>
      <c r="M75" s="18"/>
      <c r="N75" s="18"/>
      <c r="O75" s="18"/>
      <c r="P75" s="18"/>
      <c r="Q75" s="18"/>
      <c r="R75" s="18"/>
      <c r="S75" s="18"/>
      <c r="T75" s="18"/>
      <c r="U75" s="18"/>
      <c r="V75" s="18"/>
      <c r="W75" s="18"/>
    </row>
    <row r="76" spans="1:23" ht="84" customHeight="1" x14ac:dyDescent="0.2">
      <c r="A76" s="42" t="s">
        <v>119</v>
      </c>
      <c r="B76" s="13">
        <v>0</v>
      </c>
      <c r="C76" s="13">
        <v>0</v>
      </c>
      <c r="D76" s="13">
        <f t="shared" ref="D76" si="18">C76</f>
        <v>0</v>
      </c>
      <c r="E76" s="6" t="e">
        <f t="shared" si="4"/>
        <v>#DIV/0!</v>
      </c>
      <c r="F76" s="6">
        <f t="shared" si="5"/>
        <v>0</v>
      </c>
      <c r="G76" s="18"/>
      <c r="H76" s="18"/>
      <c r="I76" s="18"/>
      <c r="J76" s="18"/>
      <c r="K76" s="18"/>
      <c r="L76" s="18"/>
      <c r="M76" s="18"/>
      <c r="N76" s="18"/>
      <c r="O76" s="18"/>
      <c r="P76" s="18"/>
      <c r="Q76" s="18"/>
      <c r="R76" s="18"/>
      <c r="S76" s="18"/>
      <c r="T76" s="18"/>
      <c r="U76" s="18"/>
      <c r="V76" s="18"/>
      <c r="W76" s="18"/>
    </row>
    <row r="77" spans="1:23" ht="84" customHeight="1" x14ac:dyDescent="0.2">
      <c r="A77" s="42" t="s">
        <v>114</v>
      </c>
      <c r="B77" s="13">
        <v>186135.7</v>
      </c>
      <c r="C77" s="13">
        <v>0</v>
      </c>
      <c r="D77" s="13">
        <f t="shared" si="12"/>
        <v>0</v>
      </c>
      <c r="E77" s="6" t="e">
        <f t="shared" ref="E77" si="19">D77/C77*100</f>
        <v>#DIV/0!</v>
      </c>
      <c r="F77" s="6">
        <f t="shared" ref="F77" si="20">D77-C77</f>
        <v>0</v>
      </c>
      <c r="G77" s="18"/>
      <c r="H77" s="18"/>
      <c r="I77" s="18"/>
      <c r="J77" s="18"/>
      <c r="K77" s="18"/>
      <c r="L77" s="18"/>
      <c r="M77" s="18"/>
      <c r="N77" s="18"/>
      <c r="O77" s="18"/>
      <c r="P77" s="18"/>
      <c r="Q77" s="18"/>
      <c r="R77" s="18"/>
      <c r="S77" s="18"/>
      <c r="T77" s="18"/>
      <c r="U77" s="18"/>
      <c r="V77" s="18"/>
      <c r="W77" s="18"/>
    </row>
    <row r="78" spans="1:23" ht="114" customHeight="1" x14ac:dyDescent="0.2">
      <c r="A78" s="42" t="s">
        <v>86</v>
      </c>
      <c r="B78" s="13">
        <v>99184</v>
      </c>
      <c r="C78" s="13">
        <v>14751.9</v>
      </c>
      <c r="D78" s="13">
        <f t="shared" si="12"/>
        <v>14751.9</v>
      </c>
      <c r="E78" s="6">
        <f t="shared" si="4"/>
        <v>100</v>
      </c>
      <c r="F78" s="6">
        <f t="shared" si="5"/>
        <v>0</v>
      </c>
      <c r="G78" s="18"/>
      <c r="H78" s="18"/>
      <c r="I78" s="18"/>
      <c r="J78" s="18"/>
      <c r="K78" s="18"/>
      <c r="L78" s="18"/>
      <c r="M78" s="18"/>
      <c r="N78" s="18"/>
      <c r="O78" s="18"/>
      <c r="P78" s="18"/>
      <c r="Q78" s="18"/>
      <c r="R78" s="18"/>
      <c r="S78" s="18"/>
      <c r="T78" s="18"/>
      <c r="U78" s="18"/>
      <c r="V78" s="18"/>
      <c r="W78" s="18"/>
    </row>
    <row r="79" spans="1:23" ht="86.25" customHeight="1" x14ac:dyDescent="0.2">
      <c r="A79" s="42" t="s">
        <v>87</v>
      </c>
      <c r="B79" s="13">
        <v>167</v>
      </c>
      <c r="C79" s="13">
        <v>36.200000000000003</v>
      </c>
      <c r="D79" s="13">
        <f t="shared" si="12"/>
        <v>36.200000000000003</v>
      </c>
      <c r="E79" s="6">
        <f t="shared" si="4"/>
        <v>100</v>
      </c>
      <c r="F79" s="6">
        <f t="shared" si="5"/>
        <v>0</v>
      </c>
      <c r="G79" s="18"/>
      <c r="H79" s="18"/>
      <c r="I79" s="18"/>
      <c r="J79" s="18"/>
      <c r="K79" s="18"/>
      <c r="L79" s="18"/>
      <c r="M79" s="18"/>
      <c r="N79" s="18"/>
      <c r="O79" s="18"/>
      <c r="P79" s="18"/>
      <c r="Q79" s="18"/>
      <c r="R79" s="18"/>
      <c r="S79" s="18"/>
      <c r="T79" s="18"/>
      <c r="U79" s="18"/>
      <c r="V79" s="18"/>
      <c r="W79" s="18"/>
    </row>
    <row r="80" spans="1:23" ht="33.75" customHeight="1" x14ac:dyDescent="0.2">
      <c r="A80" s="43" t="s">
        <v>88</v>
      </c>
      <c r="B80" s="13">
        <v>0</v>
      </c>
      <c r="C80" s="13">
        <v>0</v>
      </c>
      <c r="D80" s="13">
        <f t="shared" si="12"/>
        <v>0</v>
      </c>
      <c r="E80" s="6" t="e">
        <f t="shared" ref="E80" si="21">D80/C80*100</f>
        <v>#DIV/0!</v>
      </c>
      <c r="F80" s="6">
        <f t="shared" ref="F80" si="22">D80-C80</f>
        <v>0</v>
      </c>
      <c r="G80" s="18"/>
      <c r="H80" s="18"/>
      <c r="I80" s="18"/>
      <c r="J80" s="18"/>
      <c r="K80" s="18"/>
      <c r="L80" s="18"/>
      <c r="M80" s="18"/>
      <c r="N80" s="18"/>
      <c r="O80" s="18"/>
      <c r="P80" s="18"/>
      <c r="Q80" s="18"/>
      <c r="R80" s="18"/>
      <c r="S80" s="18"/>
      <c r="T80" s="18"/>
      <c r="U80" s="18"/>
      <c r="V80" s="18"/>
      <c r="W80" s="18"/>
    </row>
    <row r="81" spans="1:23" ht="60.75" customHeight="1" x14ac:dyDescent="0.2">
      <c r="A81" s="42" t="s">
        <v>89</v>
      </c>
      <c r="B81" s="13">
        <v>0</v>
      </c>
      <c r="C81" s="13">
        <v>0</v>
      </c>
      <c r="D81" s="13">
        <f t="shared" si="12"/>
        <v>0</v>
      </c>
      <c r="E81" s="6" t="e">
        <f t="shared" si="4"/>
        <v>#DIV/0!</v>
      </c>
      <c r="F81" s="6">
        <f t="shared" si="5"/>
        <v>0</v>
      </c>
      <c r="G81" s="18"/>
      <c r="H81" s="18"/>
      <c r="I81" s="18"/>
      <c r="J81" s="18"/>
      <c r="K81" s="18"/>
      <c r="L81" s="18"/>
      <c r="M81" s="18"/>
      <c r="N81" s="18"/>
      <c r="O81" s="18"/>
      <c r="P81" s="18"/>
      <c r="Q81" s="18"/>
      <c r="R81" s="18"/>
      <c r="S81" s="18"/>
      <c r="T81" s="18"/>
      <c r="U81" s="18"/>
      <c r="V81" s="18"/>
      <c r="W81" s="18"/>
    </row>
    <row r="82" spans="1:23" ht="187.5" customHeight="1" x14ac:dyDescent="0.2">
      <c r="A82" s="42" t="s">
        <v>90</v>
      </c>
      <c r="B82" s="13">
        <v>0</v>
      </c>
      <c r="C82" s="13">
        <v>0</v>
      </c>
      <c r="D82" s="13">
        <f t="shared" si="12"/>
        <v>0</v>
      </c>
      <c r="E82" s="6" t="e">
        <f t="shared" si="4"/>
        <v>#DIV/0!</v>
      </c>
      <c r="F82" s="6">
        <f t="shared" si="5"/>
        <v>0</v>
      </c>
      <c r="G82" s="18"/>
      <c r="H82" s="18"/>
      <c r="I82" s="18"/>
      <c r="J82" s="18"/>
      <c r="K82" s="18"/>
      <c r="L82" s="18"/>
      <c r="M82" s="18"/>
      <c r="N82" s="18"/>
      <c r="O82" s="18"/>
      <c r="P82" s="18"/>
      <c r="Q82" s="18"/>
      <c r="R82" s="18"/>
      <c r="S82" s="18"/>
      <c r="T82" s="18"/>
      <c r="U82" s="18"/>
      <c r="V82" s="18"/>
      <c r="W82" s="18"/>
    </row>
    <row r="83" spans="1:23" ht="180.75" customHeight="1" x14ac:dyDescent="0.2">
      <c r="A83" s="42" t="s">
        <v>91</v>
      </c>
      <c r="B83" s="13">
        <v>530715.80000000005</v>
      </c>
      <c r="C83" s="13">
        <v>81475.399999999994</v>
      </c>
      <c r="D83" s="13">
        <f t="shared" si="12"/>
        <v>81475.399999999994</v>
      </c>
      <c r="E83" s="6">
        <f t="shared" si="4"/>
        <v>100</v>
      </c>
      <c r="F83" s="6">
        <f t="shared" si="5"/>
        <v>0</v>
      </c>
      <c r="G83" s="18"/>
      <c r="H83" s="18"/>
      <c r="I83" s="18"/>
      <c r="J83" s="18"/>
      <c r="K83" s="18"/>
      <c r="L83" s="18"/>
      <c r="M83" s="18"/>
      <c r="N83" s="18"/>
      <c r="O83" s="18"/>
      <c r="P83" s="18"/>
      <c r="Q83" s="18"/>
      <c r="R83" s="18"/>
      <c r="S83" s="18"/>
      <c r="T83" s="18"/>
      <c r="U83" s="18"/>
      <c r="V83" s="18"/>
      <c r="W83" s="18"/>
    </row>
    <row r="84" spans="1:23" ht="91.5" customHeight="1" x14ac:dyDescent="0.2">
      <c r="A84" s="43" t="s">
        <v>92</v>
      </c>
      <c r="B84" s="13">
        <v>0</v>
      </c>
      <c r="C84" s="13">
        <v>0</v>
      </c>
      <c r="D84" s="13">
        <f t="shared" si="12"/>
        <v>0</v>
      </c>
      <c r="E84" s="6" t="e">
        <f t="shared" si="4"/>
        <v>#DIV/0!</v>
      </c>
      <c r="F84" s="6">
        <f t="shared" si="5"/>
        <v>0</v>
      </c>
      <c r="G84" s="18"/>
      <c r="H84" s="18"/>
      <c r="I84" s="18"/>
      <c r="J84" s="18"/>
      <c r="K84" s="18"/>
      <c r="L84" s="18"/>
      <c r="M84" s="18"/>
      <c r="N84" s="18"/>
      <c r="O84" s="18"/>
      <c r="P84" s="18"/>
      <c r="Q84" s="18"/>
      <c r="R84" s="18"/>
      <c r="S84" s="18"/>
      <c r="T84" s="18"/>
      <c r="U84" s="18"/>
      <c r="V84" s="18"/>
      <c r="W84" s="18"/>
    </row>
    <row r="85" spans="1:23" ht="142.5" customHeight="1" x14ac:dyDescent="0.2">
      <c r="A85" s="43" t="s">
        <v>93</v>
      </c>
      <c r="B85" s="13">
        <v>2477.3000000000002</v>
      </c>
      <c r="C85" s="13">
        <v>430</v>
      </c>
      <c r="D85" s="13">
        <f t="shared" si="12"/>
        <v>430</v>
      </c>
      <c r="E85" s="6">
        <f>D85/C85*100</f>
        <v>100</v>
      </c>
      <c r="F85" s="6">
        <f>D85-C85</f>
        <v>0</v>
      </c>
      <c r="G85" s="18"/>
      <c r="H85" s="18"/>
      <c r="I85" s="18"/>
      <c r="J85" s="18"/>
      <c r="K85" s="18"/>
      <c r="L85" s="18"/>
      <c r="M85" s="18"/>
      <c r="N85" s="18"/>
      <c r="O85" s="18"/>
      <c r="P85" s="18"/>
      <c r="Q85" s="18"/>
      <c r="R85" s="18"/>
      <c r="S85" s="18"/>
      <c r="T85" s="18"/>
      <c r="U85" s="18"/>
      <c r="V85" s="18"/>
      <c r="W85" s="18"/>
    </row>
    <row r="86" spans="1:23" ht="70.5" customHeight="1" x14ac:dyDescent="0.2">
      <c r="A86" s="43" t="s">
        <v>94</v>
      </c>
      <c r="B86" s="13">
        <v>0</v>
      </c>
      <c r="C86" s="13">
        <v>0</v>
      </c>
      <c r="D86" s="13">
        <f t="shared" si="12"/>
        <v>0</v>
      </c>
      <c r="E86" s="6" t="e">
        <f>D86/C86*100</f>
        <v>#DIV/0!</v>
      </c>
      <c r="F86" s="6">
        <f>D86-C86</f>
        <v>0</v>
      </c>
      <c r="G86" s="18"/>
      <c r="H86" s="18"/>
      <c r="I86" s="18"/>
      <c r="J86" s="18"/>
      <c r="K86" s="18"/>
      <c r="L86" s="18"/>
      <c r="M86" s="18"/>
      <c r="N86" s="18"/>
      <c r="O86" s="18"/>
      <c r="P86" s="18"/>
      <c r="Q86" s="18"/>
      <c r="R86" s="18"/>
      <c r="S86" s="18"/>
      <c r="T86" s="18"/>
      <c r="U86" s="18"/>
      <c r="V86" s="18"/>
      <c r="W86" s="18"/>
    </row>
    <row r="87" spans="1:23" ht="103.5" customHeight="1" x14ac:dyDescent="0.2">
      <c r="A87" s="43" t="s">
        <v>95</v>
      </c>
      <c r="B87" s="13">
        <v>5900</v>
      </c>
      <c r="C87" s="13">
        <v>0</v>
      </c>
      <c r="D87" s="13">
        <f t="shared" si="12"/>
        <v>0</v>
      </c>
      <c r="E87" s="6" t="e">
        <f>D87/C87*100</f>
        <v>#DIV/0!</v>
      </c>
      <c r="F87" s="6">
        <f>D87-C87</f>
        <v>0</v>
      </c>
      <c r="G87" s="18"/>
      <c r="H87" s="18"/>
      <c r="I87" s="18"/>
      <c r="J87" s="18"/>
      <c r="K87" s="18"/>
      <c r="L87" s="18"/>
      <c r="M87" s="18"/>
      <c r="N87" s="18"/>
      <c r="O87" s="18"/>
      <c r="P87" s="18"/>
      <c r="Q87" s="18"/>
      <c r="R87" s="18"/>
      <c r="S87" s="18"/>
      <c r="T87" s="18"/>
      <c r="U87" s="18"/>
      <c r="V87" s="18"/>
      <c r="W87" s="18"/>
    </row>
    <row r="88" spans="1:23" ht="103.5" customHeight="1" x14ac:dyDescent="0.2">
      <c r="A88" s="43" t="s">
        <v>96</v>
      </c>
      <c r="B88" s="33">
        <v>0</v>
      </c>
      <c r="C88" s="33">
        <v>0</v>
      </c>
      <c r="D88" s="13">
        <f t="shared" si="12"/>
        <v>0</v>
      </c>
      <c r="E88" s="6" t="e">
        <f t="shared" ref="E88" si="23">D88/C88*100</f>
        <v>#DIV/0!</v>
      </c>
      <c r="F88" s="6">
        <f t="shared" ref="F88" si="24">D88-C88</f>
        <v>0</v>
      </c>
      <c r="G88" s="18"/>
      <c r="H88" s="18"/>
      <c r="I88" s="18"/>
      <c r="J88" s="18"/>
      <c r="K88" s="18"/>
      <c r="L88" s="18"/>
      <c r="M88" s="18"/>
      <c r="N88" s="18"/>
      <c r="O88" s="18"/>
      <c r="P88" s="18"/>
      <c r="Q88" s="18"/>
      <c r="R88" s="18"/>
      <c r="S88" s="18"/>
      <c r="T88" s="18"/>
      <c r="U88" s="18"/>
      <c r="V88" s="18"/>
      <c r="W88" s="18"/>
    </row>
    <row r="89" spans="1:23" ht="103.5" customHeight="1" x14ac:dyDescent="0.2">
      <c r="A89" s="43" t="s">
        <v>97</v>
      </c>
      <c r="B89" s="33">
        <v>0</v>
      </c>
      <c r="C89" s="33">
        <v>0</v>
      </c>
      <c r="D89" s="13">
        <f t="shared" si="12"/>
        <v>0</v>
      </c>
      <c r="E89" s="6" t="e">
        <f t="shared" si="4"/>
        <v>#DIV/0!</v>
      </c>
      <c r="F89" s="6">
        <f t="shared" si="5"/>
        <v>0</v>
      </c>
      <c r="G89" s="18"/>
      <c r="H89" s="18"/>
      <c r="I89" s="18"/>
      <c r="J89" s="18"/>
      <c r="K89" s="18"/>
      <c r="L89" s="18"/>
      <c r="M89" s="18"/>
      <c r="N89" s="18"/>
      <c r="O89" s="18"/>
      <c r="P89" s="18"/>
      <c r="Q89" s="18"/>
      <c r="R89" s="18"/>
      <c r="S89" s="18"/>
      <c r="T89" s="18"/>
      <c r="U89" s="18"/>
      <c r="V89" s="18"/>
      <c r="W89" s="18"/>
    </row>
    <row r="90" spans="1:23" ht="73.5" customHeight="1" x14ac:dyDescent="0.2">
      <c r="A90" s="43" t="s">
        <v>106</v>
      </c>
      <c r="B90" s="33">
        <v>0</v>
      </c>
      <c r="C90" s="33">
        <v>0</v>
      </c>
      <c r="D90" s="13">
        <f t="shared" si="12"/>
        <v>0</v>
      </c>
      <c r="E90" s="6" t="e">
        <f t="shared" si="4"/>
        <v>#DIV/0!</v>
      </c>
      <c r="F90" s="6">
        <f t="shared" si="5"/>
        <v>0</v>
      </c>
      <c r="G90" s="18"/>
      <c r="H90" s="18"/>
      <c r="I90" s="18"/>
      <c r="J90" s="18"/>
      <c r="K90" s="18"/>
      <c r="L90" s="18"/>
      <c r="M90" s="18"/>
      <c r="N90" s="18"/>
      <c r="O90" s="18"/>
      <c r="P90" s="18"/>
      <c r="Q90" s="18"/>
      <c r="R90" s="18"/>
      <c r="S90" s="18"/>
      <c r="T90" s="18"/>
      <c r="U90" s="18"/>
      <c r="V90" s="18"/>
      <c r="W90" s="18"/>
    </row>
    <row r="91" spans="1:23" ht="94.5" customHeight="1" x14ac:dyDescent="0.2">
      <c r="A91" s="42" t="s">
        <v>98</v>
      </c>
      <c r="B91" s="33">
        <v>0</v>
      </c>
      <c r="C91" s="33">
        <v>0</v>
      </c>
      <c r="D91" s="13">
        <f t="shared" si="12"/>
        <v>0</v>
      </c>
      <c r="E91" s="6" t="e">
        <f t="shared" ref="E91:E92" si="25">D91/C91*100</f>
        <v>#DIV/0!</v>
      </c>
      <c r="F91" s="6">
        <f t="shared" ref="F91:F92" si="26">D91-C91</f>
        <v>0</v>
      </c>
      <c r="G91" s="18"/>
      <c r="H91" s="18"/>
      <c r="I91" s="18"/>
      <c r="J91" s="18"/>
      <c r="K91" s="18"/>
      <c r="L91" s="18"/>
      <c r="M91" s="18"/>
      <c r="N91" s="18"/>
      <c r="O91" s="18"/>
      <c r="P91" s="18"/>
      <c r="Q91" s="18"/>
      <c r="R91" s="18"/>
      <c r="S91" s="18"/>
      <c r="T91" s="18"/>
      <c r="U91" s="18"/>
      <c r="V91" s="18"/>
      <c r="W91" s="18"/>
    </row>
    <row r="92" spans="1:23" ht="76.5" customHeight="1" x14ac:dyDescent="0.4">
      <c r="A92" s="43" t="s">
        <v>112</v>
      </c>
      <c r="B92" s="33">
        <v>0</v>
      </c>
      <c r="C92" s="33">
        <v>0</v>
      </c>
      <c r="D92" s="13">
        <f t="shared" si="12"/>
        <v>0</v>
      </c>
      <c r="E92" s="6" t="e">
        <f t="shared" si="25"/>
        <v>#DIV/0!</v>
      </c>
      <c r="F92" s="6">
        <f t="shared" si="26"/>
        <v>0</v>
      </c>
      <c r="G92" s="24"/>
      <c r="H92" s="18"/>
      <c r="I92" s="18"/>
      <c r="J92" s="18"/>
      <c r="K92" s="18"/>
      <c r="L92" s="18"/>
      <c r="M92" s="18"/>
      <c r="N92" s="18"/>
      <c r="O92" s="18"/>
      <c r="P92" s="18"/>
      <c r="Q92" s="18"/>
      <c r="R92" s="18"/>
      <c r="S92" s="18"/>
      <c r="T92" s="18"/>
      <c r="U92" s="18"/>
      <c r="V92" s="18"/>
      <c r="W92" s="18"/>
    </row>
    <row r="93" spans="1:23" ht="129" customHeight="1" x14ac:dyDescent="0.4">
      <c r="A93" s="43" t="s">
        <v>99</v>
      </c>
      <c r="B93" s="33">
        <v>0</v>
      </c>
      <c r="C93" s="33">
        <v>0</v>
      </c>
      <c r="D93" s="13">
        <f t="shared" si="12"/>
        <v>0</v>
      </c>
      <c r="E93" s="6" t="e">
        <f t="shared" ref="E93:E120" si="27">D93/C93*100</f>
        <v>#DIV/0!</v>
      </c>
      <c r="F93" s="6">
        <f t="shared" ref="F93:F120" si="28">D93-C93</f>
        <v>0</v>
      </c>
      <c r="G93" s="24"/>
      <c r="H93" s="18"/>
      <c r="I93" s="18"/>
      <c r="J93" s="18"/>
      <c r="K93" s="18"/>
      <c r="L93" s="18"/>
      <c r="M93" s="18"/>
      <c r="N93" s="18"/>
      <c r="O93" s="18"/>
      <c r="P93" s="18"/>
      <c r="Q93" s="18"/>
      <c r="R93" s="18"/>
      <c r="S93" s="18"/>
      <c r="T93" s="18"/>
      <c r="U93" s="18"/>
      <c r="V93" s="18"/>
      <c r="W93" s="18"/>
    </row>
    <row r="94" spans="1:23" ht="105" customHeight="1" x14ac:dyDescent="0.4">
      <c r="A94" s="43" t="s">
        <v>111</v>
      </c>
      <c r="B94" s="33">
        <v>0</v>
      </c>
      <c r="C94" s="33">
        <v>0</v>
      </c>
      <c r="D94" s="13">
        <f t="shared" si="12"/>
        <v>0</v>
      </c>
      <c r="E94" s="6" t="e">
        <f t="shared" si="27"/>
        <v>#DIV/0!</v>
      </c>
      <c r="F94" s="6">
        <f t="shared" si="28"/>
        <v>0</v>
      </c>
      <c r="G94" s="24"/>
      <c r="H94" s="18"/>
      <c r="I94" s="18"/>
      <c r="J94" s="18"/>
      <c r="K94" s="18"/>
      <c r="L94" s="18"/>
      <c r="M94" s="18"/>
      <c r="N94" s="18"/>
      <c r="O94" s="18"/>
      <c r="P94" s="18"/>
      <c r="Q94" s="18"/>
      <c r="R94" s="18"/>
      <c r="S94" s="18"/>
      <c r="T94" s="18"/>
      <c r="U94" s="18"/>
      <c r="V94" s="18"/>
      <c r="W94" s="18"/>
    </row>
    <row r="95" spans="1:23" ht="84.6" customHeight="1" x14ac:dyDescent="0.4">
      <c r="A95" s="43" t="s">
        <v>100</v>
      </c>
      <c r="B95" s="36">
        <v>0</v>
      </c>
      <c r="C95" s="36">
        <v>0</v>
      </c>
      <c r="D95" s="13">
        <f t="shared" si="12"/>
        <v>0</v>
      </c>
      <c r="E95" s="6" t="e">
        <f t="shared" si="27"/>
        <v>#DIV/0!</v>
      </c>
      <c r="F95" s="6">
        <f t="shared" si="28"/>
        <v>0</v>
      </c>
      <c r="G95" s="24"/>
      <c r="H95" s="18"/>
      <c r="I95" s="18"/>
      <c r="J95" s="18"/>
      <c r="K95" s="18"/>
      <c r="L95" s="18"/>
      <c r="M95" s="18"/>
      <c r="N95" s="18"/>
      <c r="O95" s="18"/>
      <c r="P95" s="18"/>
      <c r="Q95" s="18"/>
      <c r="R95" s="18"/>
      <c r="S95" s="18"/>
      <c r="T95" s="18"/>
      <c r="U95" s="18"/>
      <c r="V95" s="18"/>
      <c r="W95" s="18"/>
    </row>
    <row r="96" spans="1:23" ht="151.5" customHeight="1" x14ac:dyDescent="0.2">
      <c r="A96" s="46" t="s">
        <v>101</v>
      </c>
      <c r="B96" s="36">
        <v>3071.8</v>
      </c>
      <c r="C96" s="36">
        <v>341.9</v>
      </c>
      <c r="D96" s="13">
        <f t="shared" si="12"/>
        <v>341.9</v>
      </c>
      <c r="E96" s="6">
        <f t="shared" si="27"/>
        <v>100</v>
      </c>
      <c r="F96" s="6">
        <f t="shared" si="28"/>
        <v>0</v>
      </c>
      <c r="G96" s="18"/>
      <c r="H96" s="18"/>
      <c r="I96" s="18"/>
      <c r="J96" s="18"/>
      <c r="K96" s="18"/>
      <c r="L96" s="18"/>
      <c r="M96" s="18"/>
      <c r="N96" s="18"/>
      <c r="O96" s="18"/>
      <c r="P96" s="18"/>
      <c r="Q96" s="18"/>
      <c r="R96" s="18"/>
      <c r="S96" s="18"/>
      <c r="T96" s="18"/>
      <c r="U96" s="18"/>
      <c r="V96" s="18"/>
      <c r="W96" s="18"/>
    </row>
    <row r="97" spans="1:854" ht="104.25" customHeight="1" x14ac:dyDescent="0.2">
      <c r="A97" s="46" t="s">
        <v>102</v>
      </c>
      <c r="B97" s="36">
        <v>0</v>
      </c>
      <c r="C97" s="36">
        <v>0</v>
      </c>
      <c r="D97" s="13">
        <f t="shared" si="12"/>
        <v>0</v>
      </c>
      <c r="E97" s="6" t="e">
        <f t="shared" si="27"/>
        <v>#DIV/0!</v>
      </c>
      <c r="F97" s="6">
        <f t="shared" si="28"/>
        <v>0</v>
      </c>
      <c r="G97" s="18"/>
      <c r="H97" s="18"/>
      <c r="I97" s="18"/>
      <c r="J97" s="18"/>
      <c r="K97" s="18"/>
      <c r="L97" s="18"/>
      <c r="M97" s="18"/>
      <c r="N97" s="18"/>
      <c r="O97" s="18"/>
      <c r="P97" s="18"/>
      <c r="Q97" s="18"/>
      <c r="R97" s="18"/>
      <c r="S97" s="18"/>
      <c r="T97" s="18"/>
      <c r="U97" s="18"/>
      <c r="V97" s="18"/>
      <c r="W97" s="18"/>
    </row>
    <row r="98" spans="1:854" ht="52.15" customHeight="1" x14ac:dyDescent="0.2">
      <c r="A98" s="43" t="s">
        <v>103</v>
      </c>
      <c r="B98" s="13">
        <v>876.5</v>
      </c>
      <c r="C98" s="36">
        <v>0</v>
      </c>
      <c r="D98" s="13">
        <f t="shared" si="12"/>
        <v>0</v>
      </c>
      <c r="E98" s="6" t="e">
        <f t="shared" si="27"/>
        <v>#DIV/0!</v>
      </c>
      <c r="F98" s="6">
        <f t="shared" si="28"/>
        <v>0</v>
      </c>
      <c r="G98" s="18"/>
      <c r="H98" s="18"/>
      <c r="I98" s="18"/>
      <c r="J98" s="18"/>
      <c r="K98" s="18"/>
      <c r="L98" s="18"/>
      <c r="M98" s="18"/>
      <c r="N98" s="18"/>
      <c r="O98" s="18"/>
      <c r="P98" s="18"/>
      <c r="Q98" s="18"/>
      <c r="R98" s="18"/>
      <c r="S98" s="18"/>
      <c r="T98" s="18"/>
      <c r="U98" s="18"/>
      <c r="V98" s="18"/>
      <c r="W98" s="18"/>
    </row>
    <row r="99" spans="1:854" ht="65.25" customHeight="1" x14ac:dyDescent="0.2">
      <c r="A99" s="43" t="s">
        <v>104</v>
      </c>
      <c r="B99" s="13">
        <v>90</v>
      </c>
      <c r="C99" s="36">
        <v>0</v>
      </c>
      <c r="D99" s="13">
        <f t="shared" si="12"/>
        <v>0</v>
      </c>
      <c r="E99" s="6" t="e">
        <f t="shared" si="27"/>
        <v>#DIV/0!</v>
      </c>
      <c r="F99" s="6">
        <f t="shared" si="28"/>
        <v>0</v>
      </c>
      <c r="G99" s="18"/>
      <c r="H99" s="18"/>
      <c r="I99" s="18"/>
      <c r="J99" s="18"/>
      <c r="K99" s="18"/>
      <c r="L99" s="18"/>
      <c r="M99" s="18"/>
      <c r="N99" s="18"/>
      <c r="O99" s="18"/>
      <c r="P99" s="18"/>
      <c r="Q99" s="18"/>
      <c r="R99" s="18"/>
      <c r="S99" s="18"/>
      <c r="T99" s="18"/>
      <c r="U99" s="18"/>
      <c r="V99" s="18"/>
      <c r="W99" s="18"/>
    </row>
    <row r="100" spans="1:854" ht="108" customHeight="1" x14ac:dyDescent="0.2">
      <c r="A100" s="42" t="s">
        <v>123</v>
      </c>
      <c r="B100" s="13">
        <v>607.20000000000005</v>
      </c>
      <c r="C100" s="36">
        <v>0</v>
      </c>
      <c r="D100" s="13">
        <f t="shared" si="12"/>
        <v>0</v>
      </c>
      <c r="E100" s="6" t="e">
        <f>D100/C100*100</f>
        <v>#DIV/0!</v>
      </c>
      <c r="F100" s="6">
        <f>D100-C100</f>
        <v>0</v>
      </c>
      <c r="G100" s="18"/>
      <c r="H100" s="18"/>
      <c r="I100" s="18"/>
      <c r="J100" s="18"/>
      <c r="K100" s="18"/>
      <c r="L100" s="18"/>
      <c r="M100" s="18"/>
      <c r="N100" s="18"/>
      <c r="O100" s="18"/>
      <c r="P100" s="18"/>
      <c r="Q100" s="18"/>
      <c r="R100" s="18"/>
      <c r="S100" s="18"/>
      <c r="T100" s="18"/>
      <c r="U100" s="18"/>
      <c r="V100" s="18"/>
      <c r="W100" s="18"/>
    </row>
    <row r="101" spans="1:854" ht="84" customHeight="1" x14ac:dyDescent="0.2">
      <c r="A101" s="42" t="s">
        <v>122</v>
      </c>
      <c r="B101" s="13">
        <v>3309.1</v>
      </c>
      <c r="C101" s="36">
        <v>0</v>
      </c>
      <c r="D101" s="13">
        <f t="shared" ref="D101" si="29">C101</f>
        <v>0</v>
      </c>
      <c r="E101" s="6" t="e">
        <f t="shared" si="27"/>
        <v>#DIV/0!</v>
      </c>
      <c r="F101" s="6">
        <f t="shared" si="28"/>
        <v>0</v>
      </c>
      <c r="G101" s="18"/>
      <c r="H101" s="18"/>
      <c r="I101" s="18"/>
      <c r="J101" s="18"/>
      <c r="K101" s="18"/>
      <c r="L101" s="18"/>
      <c r="M101" s="18"/>
      <c r="N101" s="18"/>
      <c r="O101" s="18"/>
      <c r="P101" s="18"/>
      <c r="Q101" s="18"/>
      <c r="R101" s="18"/>
      <c r="S101" s="18"/>
      <c r="T101" s="18"/>
      <c r="U101" s="18"/>
      <c r="V101" s="18"/>
      <c r="W101" s="18"/>
    </row>
    <row r="102" spans="1:854" ht="51" x14ac:dyDescent="0.2">
      <c r="A102" s="25" t="s">
        <v>21</v>
      </c>
      <c r="B102" s="10">
        <f>SUM(B28:B101)</f>
        <v>1340847</v>
      </c>
      <c r="C102" s="10">
        <f t="shared" ref="C102:D102" si="30">SUM(C28:C101)</f>
        <v>162176.99999999997</v>
      </c>
      <c r="D102" s="10">
        <f t="shared" si="30"/>
        <v>162176.99999999997</v>
      </c>
      <c r="E102" s="6">
        <f t="shared" si="27"/>
        <v>100</v>
      </c>
      <c r="F102" s="6">
        <f t="shared" si="28"/>
        <v>0</v>
      </c>
      <c r="G102" s="18"/>
      <c r="H102" s="18"/>
      <c r="I102" s="18"/>
      <c r="J102" s="18"/>
      <c r="K102" s="18"/>
      <c r="L102" s="18"/>
      <c r="M102" s="18"/>
      <c r="N102" s="18"/>
      <c r="O102" s="18"/>
      <c r="P102" s="18"/>
      <c r="Q102" s="18"/>
      <c r="R102" s="18"/>
      <c r="S102" s="18"/>
      <c r="T102" s="18"/>
      <c r="U102" s="18"/>
      <c r="V102" s="18"/>
      <c r="W102" s="18"/>
    </row>
    <row r="103" spans="1:854" ht="25.5" x14ac:dyDescent="0.2">
      <c r="A103" s="19" t="s">
        <v>22</v>
      </c>
      <c r="B103" s="8"/>
      <c r="C103" s="15"/>
      <c r="D103" s="8"/>
      <c r="E103" s="6" t="e">
        <f t="shared" si="27"/>
        <v>#DIV/0!</v>
      </c>
      <c r="F103" s="6">
        <f t="shared" si="28"/>
        <v>0</v>
      </c>
      <c r="G103" s="18"/>
      <c r="H103" s="18"/>
      <c r="I103" s="18"/>
      <c r="J103" s="18"/>
      <c r="K103" s="18"/>
      <c r="L103" s="18"/>
      <c r="M103" s="18"/>
      <c r="N103" s="18"/>
      <c r="O103" s="18"/>
      <c r="P103" s="18"/>
      <c r="Q103" s="18"/>
      <c r="R103" s="18"/>
      <c r="S103" s="18"/>
      <c r="T103" s="18"/>
      <c r="U103" s="18"/>
      <c r="V103" s="18"/>
      <c r="W103" s="18"/>
    </row>
    <row r="104" spans="1:854" ht="26.25" x14ac:dyDescent="0.2">
      <c r="A104" s="20" t="s">
        <v>20</v>
      </c>
      <c r="B104" s="8"/>
      <c r="C104" s="15">
        <v>-493.8</v>
      </c>
      <c r="D104" s="15">
        <f>C104</f>
        <v>-493.8</v>
      </c>
      <c r="E104" s="6">
        <f t="shared" si="27"/>
        <v>100</v>
      </c>
      <c r="F104" s="6">
        <f t="shared" si="28"/>
        <v>0</v>
      </c>
      <c r="G104" s="18"/>
      <c r="H104" s="18"/>
      <c r="I104" s="18"/>
      <c r="J104" s="18"/>
      <c r="K104" s="18"/>
      <c r="L104" s="18"/>
      <c r="M104" s="18"/>
      <c r="N104" s="18"/>
      <c r="O104" s="18"/>
      <c r="P104" s="18"/>
      <c r="Q104" s="18"/>
      <c r="R104" s="18"/>
      <c r="S104" s="18"/>
      <c r="T104" s="18"/>
      <c r="U104" s="18"/>
      <c r="V104" s="18"/>
      <c r="W104" s="18"/>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c r="EO104" s="31"/>
      <c r="EP104" s="31"/>
      <c r="EQ104" s="31"/>
      <c r="ER104" s="31"/>
      <c r="ES104" s="31"/>
      <c r="ET104" s="31"/>
      <c r="EU104" s="31"/>
      <c r="EV104" s="31"/>
      <c r="EW104" s="31"/>
      <c r="EX104" s="31"/>
      <c r="EY104" s="31"/>
      <c r="EZ104" s="31"/>
      <c r="FA104" s="31"/>
      <c r="FB104" s="31"/>
      <c r="FC104" s="31"/>
      <c r="FD104" s="31"/>
      <c r="FE104" s="31"/>
      <c r="FF104" s="31"/>
      <c r="FG104" s="31"/>
      <c r="FH104" s="31"/>
      <c r="FI104" s="31"/>
      <c r="FJ104" s="31"/>
      <c r="FK104" s="31"/>
      <c r="FL104" s="31"/>
      <c r="FM104" s="31"/>
      <c r="FN104" s="31"/>
      <c r="FO104" s="31"/>
      <c r="FP104" s="31"/>
      <c r="FQ104" s="31"/>
      <c r="FR104" s="31"/>
      <c r="FS104" s="31"/>
      <c r="FT104" s="31"/>
      <c r="FU104" s="31"/>
      <c r="FV104" s="31"/>
      <c r="FW104" s="31"/>
      <c r="FX104" s="31"/>
      <c r="FY104" s="31"/>
      <c r="FZ104" s="31"/>
      <c r="GA104" s="31"/>
      <c r="GB104" s="31"/>
      <c r="GC104" s="31"/>
      <c r="GD104" s="31"/>
      <c r="GE104" s="31"/>
      <c r="GF104" s="31"/>
      <c r="GG104" s="31"/>
      <c r="GH104" s="31"/>
      <c r="GI104" s="31"/>
      <c r="GJ104" s="31"/>
      <c r="GK104" s="31"/>
      <c r="GL104" s="31"/>
      <c r="GM104" s="31"/>
      <c r="GN104" s="31"/>
      <c r="GO104" s="31"/>
      <c r="GP104" s="31"/>
      <c r="GQ104" s="31"/>
      <c r="GR104" s="31"/>
      <c r="GS104" s="31"/>
      <c r="GT104" s="31"/>
      <c r="GU104" s="31"/>
      <c r="GV104" s="31"/>
      <c r="GW104" s="31"/>
      <c r="GX104" s="31"/>
      <c r="GY104" s="31"/>
      <c r="GZ104" s="31"/>
      <c r="HA104" s="31"/>
      <c r="HB104" s="31"/>
      <c r="HC104" s="31"/>
      <c r="HD104" s="31"/>
      <c r="HE104" s="31"/>
      <c r="HF104" s="31"/>
      <c r="HG104" s="31"/>
      <c r="HH104" s="31"/>
      <c r="HI104" s="31"/>
      <c r="HJ104" s="31"/>
      <c r="HK104" s="31"/>
      <c r="HL104" s="31"/>
      <c r="HM104" s="31"/>
      <c r="HN104" s="31"/>
      <c r="HO104" s="31"/>
      <c r="HP104" s="31"/>
      <c r="HQ104" s="31"/>
      <c r="HR104" s="31"/>
      <c r="HS104" s="31"/>
      <c r="HT104" s="31"/>
      <c r="HU104" s="31"/>
      <c r="HV104" s="31"/>
      <c r="HW104" s="31"/>
      <c r="HX104" s="31"/>
      <c r="HY104" s="31"/>
      <c r="HZ104" s="31"/>
      <c r="IA104" s="31"/>
      <c r="IB104" s="31"/>
      <c r="IC104" s="31"/>
      <c r="ID104" s="31"/>
      <c r="IE104" s="31"/>
      <c r="IF104" s="31"/>
      <c r="IG104" s="31"/>
      <c r="IH104" s="31"/>
      <c r="II104" s="31"/>
      <c r="IJ104" s="31"/>
      <c r="IK104" s="31"/>
      <c r="IL104" s="31"/>
      <c r="IM104" s="31"/>
      <c r="IN104" s="31"/>
      <c r="IO104" s="31"/>
      <c r="IP104" s="31"/>
      <c r="IQ104" s="31"/>
      <c r="IR104" s="31"/>
      <c r="IS104" s="31"/>
      <c r="IT104" s="31"/>
      <c r="IU104" s="31"/>
      <c r="IV104" s="31"/>
      <c r="IW104" s="31"/>
      <c r="IX104" s="31"/>
      <c r="IY104" s="31"/>
      <c r="IZ104" s="31"/>
      <c r="JA104" s="31"/>
      <c r="JB104" s="31"/>
      <c r="JC104" s="31"/>
      <c r="JD104" s="31"/>
      <c r="JE104" s="31"/>
      <c r="JF104" s="31"/>
      <c r="JG104" s="31"/>
      <c r="JH104" s="31"/>
      <c r="JI104" s="31"/>
      <c r="JJ104" s="31"/>
      <c r="JK104" s="31"/>
      <c r="JL104" s="31"/>
      <c r="JM104" s="31"/>
      <c r="JN104" s="31"/>
      <c r="JO104" s="31"/>
      <c r="JP104" s="31"/>
      <c r="JQ104" s="31"/>
      <c r="JR104" s="31"/>
      <c r="JS104" s="31"/>
      <c r="JT104" s="31"/>
      <c r="JU104" s="31"/>
      <c r="JV104" s="31"/>
      <c r="JW104" s="31"/>
      <c r="JX104" s="31"/>
      <c r="JY104" s="31"/>
      <c r="JZ104" s="31"/>
      <c r="KA104" s="31"/>
      <c r="KB104" s="31"/>
      <c r="KC104" s="31"/>
      <c r="KD104" s="31"/>
      <c r="KE104" s="31"/>
      <c r="KF104" s="31"/>
      <c r="KG104" s="31"/>
      <c r="KH104" s="31"/>
      <c r="KI104" s="31"/>
      <c r="KJ104" s="31"/>
      <c r="KK104" s="31"/>
      <c r="KL104" s="31"/>
      <c r="KM104" s="31"/>
      <c r="KN104" s="31"/>
      <c r="KO104" s="31"/>
      <c r="KP104" s="31"/>
      <c r="KQ104" s="31"/>
      <c r="KR104" s="31"/>
      <c r="KS104" s="31"/>
      <c r="KT104" s="31"/>
      <c r="KU104" s="31"/>
      <c r="KV104" s="31"/>
      <c r="KW104" s="31"/>
      <c r="KX104" s="31"/>
      <c r="KY104" s="31"/>
      <c r="KZ104" s="31"/>
      <c r="LA104" s="31"/>
      <c r="LB104" s="31"/>
      <c r="LC104" s="31"/>
      <c r="LD104" s="31"/>
      <c r="LE104" s="31"/>
      <c r="LF104" s="31"/>
      <c r="LG104" s="31"/>
      <c r="LH104" s="31"/>
      <c r="LI104" s="31"/>
      <c r="LJ104" s="31"/>
      <c r="LK104" s="31"/>
      <c r="LL104" s="31"/>
      <c r="LM104" s="31"/>
      <c r="LN104" s="31"/>
      <c r="LO104" s="31"/>
      <c r="LP104" s="31"/>
      <c r="LQ104" s="31"/>
      <c r="LR104" s="31"/>
      <c r="LS104" s="31"/>
      <c r="LT104" s="31"/>
      <c r="LU104" s="31"/>
      <c r="LV104" s="31"/>
      <c r="LW104" s="31"/>
      <c r="LX104" s="31"/>
      <c r="LY104" s="31"/>
      <c r="LZ104" s="31"/>
      <c r="MA104" s="31"/>
      <c r="MB104" s="31"/>
      <c r="MC104" s="31"/>
      <c r="MD104" s="31"/>
      <c r="ME104" s="31"/>
      <c r="MF104" s="31"/>
      <c r="MG104" s="31"/>
      <c r="MH104" s="31"/>
      <c r="MI104" s="31"/>
      <c r="MJ104" s="31"/>
      <c r="MK104" s="31"/>
      <c r="ML104" s="31"/>
      <c r="MM104" s="31"/>
      <c r="MN104" s="31"/>
      <c r="MO104" s="31"/>
      <c r="MP104" s="31"/>
      <c r="MQ104" s="31"/>
      <c r="MR104" s="31"/>
      <c r="MS104" s="31"/>
      <c r="MT104" s="31"/>
      <c r="MU104" s="31"/>
      <c r="MV104" s="31"/>
      <c r="MW104" s="31"/>
      <c r="MX104" s="31"/>
      <c r="MY104" s="31"/>
      <c r="MZ104" s="31"/>
      <c r="NA104" s="31"/>
      <c r="NB104" s="31"/>
      <c r="NC104" s="31"/>
      <c r="ND104" s="31"/>
      <c r="NE104" s="31"/>
      <c r="NF104" s="31"/>
      <c r="NG104" s="31"/>
      <c r="NH104" s="31"/>
      <c r="NI104" s="31"/>
      <c r="NJ104" s="31"/>
      <c r="NK104" s="31"/>
      <c r="NL104" s="31"/>
      <c r="NM104" s="31"/>
      <c r="NN104" s="31"/>
      <c r="NO104" s="31"/>
      <c r="NP104" s="31"/>
      <c r="NQ104" s="31"/>
      <c r="NR104" s="31"/>
      <c r="NS104" s="31"/>
      <c r="NT104" s="31"/>
      <c r="NU104" s="31"/>
      <c r="NV104" s="31"/>
      <c r="NW104" s="31"/>
      <c r="NX104" s="31"/>
      <c r="NY104" s="31"/>
      <c r="NZ104" s="31"/>
      <c r="OA104" s="31"/>
      <c r="OB104" s="31"/>
      <c r="OC104" s="31"/>
      <c r="OD104" s="31"/>
      <c r="OE104" s="31"/>
      <c r="OF104" s="31"/>
      <c r="OG104" s="31"/>
      <c r="OH104" s="31"/>
      <c r="OI104" s="31"/>
      <c r="OJ104" s="31"/>
      <c r="OK104" s="31"/>
      <c r="OL104" s="31"/>
      <c r="OM104" s="31"/>
      <c r="ON104" s="31"/>
      <c r="OO104" s="31"/>
      <c r="OP104" s="31"/>
      <c r="OQ104" s="31"/>
      <c r="OR104" s="31"/>
      <c r="OS104" s="31"/>
      <c r="OT104" s="31"/>
      <c r="OU104" s="31"/>
      <c r="OV104" s="31"/>
      <c r="OW104" s="31"/>
      <c r="OX104" s="31"/>
      <c r="OY104" s="31"/>
      <c r="OZ104" s="31"/>
      <c r="PA104" s="31"/>
      <c r="PB104" s="31"/>
      <c r="PC104" s="31"/>
      <c r="PD104" s="31"/>
      <c r="PE104" s="31"/>
      <c r="PF104" s="31"/>
      <c r="PG104" s="31"/>
      <c r="PH104" s="31"/>
      <c r="PI104" s="31"/>
      <c r="PJ104" s="31"/>
      <c r="PK104" s="31"/>
      <c r="PL104" s="31"/>
      <c r="PM104" s="31"/>
      <c r="PN104" s="31"/>
      <c r="PO104" s="31"/>
      <c r="PP104" s="31"/>
      <c r="PQ104" s="31"/>
      <c r="PR104" s="31"/>
      <c r="PS104" s="31"/>
      <c r="PT104" s="31"/>
      <c r="PU104" s="31"/>
      <c r="PV104" s="31"/>
      <c r="PW104" s="31"/>
      <c r="PX104" s="31"/>
      <c r="PY104" s="31"/>
      <c r="PZ104" s="31"/>
      <c r="QA104" s="31"/>
      <c r="QB104" s="31"/>
      <c r="QC104" s="31"/>
      <c r="QD104" s="31"/>
      <c r="QE104" s="31"/>
      <c r="QF104" s="31"/>
      <c r="QG104" s="31"/>
      <c r="QH104" s="31"/>
      <c r="QI104" s="31"/>
      <c r="QJ104" s="31"/>
      <c r="QK104" s="31"/>
      <c r="QL104" s="31"/>
      <c r="QM104" s="31"/>
      <c r="QN104" s="31"/>
      <c r="QO104" s="31"/>
      <c r="QP104" s="31"/>
      <c r="QQ104" s="31"/>
      <c r="QR104" s="31"/>
      <c r="QS104" s="31"/>
      <c r="QT104" s="31"/>
      <c r="QU104" s="31"/>
      <c r="QV104" s="31"/>
      <c r="QW104" s="31"/>
      <c r="QX104" s="31"/>
      <c r="QY104" s="31"/>
      <c r="QZ104" s="31"/>
      <c r="RA104" s="31"/>
      <c r="RB104" s="31"/>
      <c r="RC104" s="31"/>
      <c r="RD104" s="31"/>
      <c r="RE104" s="31"/>
      <c r="RF104" s="31"/>
      <c r="RG104" s="31"/>
      <c r="RH104" s="31"/>
      <c r="RI104" s="31"/>
      <c r="RJ104" s="31"/>
      <c r="RK104" s="31"/>
      <c r="RL104" s="31"/>
      <c r="RM104" s="31"/>
      <c r="RN104" s="31"/>
      <c r="RO104" s="31"/>
      <c r="RP104" s="31"/>
      <c r="RQ104" s="31"/>
      <c r="RR104" s="31"/>
      <c r="RS104" s="31"/>
      <c r="RT104" s="31"/>
      <c r="RU104" s="31"/>
      <c r="RV104" s="31"/>
      <c r="RW104" s="31"/>
      <c r="RX104" s="31"/>
      <c r="RY104" s="31"/>
      <c r="RZ104" s="31"/>
      <c r="SA104" s="31"/>
      <c r="SB104" s="31"/>
      <c r="SC104" s="31"/>
      <c r="SD104" s="31"/>
      <c r="SE104" s="31"/>
      <c r="SF104" s="31"/>
      <c r="SG104" s="31"/>
      <c r="SH104" s="31"/>
      <c r="SI104" s="31"/>
      <c r="SJ104" s="31"/>
      <c r="SK104" s="31"/>
      <c r="SL104" s="31"/>
      <c r="SM104" s="31"/>
      <c r="SN104" s="31"/>
      <c r="SO104" s="31"/>
      <c r="SP104" s="31"/>
      <c r="SQ104" s="31"/>
      <c r="SR104" s="31"/>
      <c r="SS104" s="31"/>
      <c r="ST104" s="31"/>
      <c r="SU104" s="31"/>
      <c r="SV104" s="31"/>
      <c r="SW104" s="31"/>
      <c r="SX104" s="31"/>
      <c r="SY104" s="31"/>
      <c r="SZ104" s="31"/>
      <c r="TA104" s="31"/>
      <c r="TB104" s="31"/>
      <c r="TC104" s="31"/>
      <c r="TD104" s="31"/>
      <c r="TE104" s="31"/>
      <c r="TF104" s="31"/>
      <c r="TG104" s="31"/>
      <c r="TH104" s="31"/>
      <c r="TI104" s="31"/>
      <c r="TJ104" s="31"/>
      <c r="TK104" s="31"/>
      <c r="TL104" s="31"/>
      <c r="TM104" s="31"/>
      <c r="TN104" s="31"/>
      <c r="TO104" s="31"/>
      <c r="TP104" s="31"/>
      <c r="TQ104" s="31"/>
      <c r="TR104" s="31"/>
      <c r="TS104" s="31"/>
      <c r="TT104" s="31"/>
      <c r="TU104" s="31"/>
      <c r="TV104" s="31"/>
      <c r="TW104" s="31"/>
      <c r="TX104" s="31"/>
      <c r="TY104" s="31"/>
      <c r="TZ104" s="31"/>
      <c r="UA104" s="31"/>
      <c r="UB104" s="31"/>
      <c r="UC104" s="31"/>
      <c r="UD104" s="31"/>
      <c r="UE104" s="31"/>
      <c r="UF104" s="31"/>
      <c r="UG104" s="31"/>
      <c r="UH104" s="31"/>
      <c r="UI104" s="31"/>
      <c r="UJ104" s="31"/>
      <c r="UK104" s="31"/>
      <c r="UL104" s="31"/>
      <c r="UM104" s="31"/>
      <c r="UN104" s="31"/>
      <c r="UO104" s="31"/>
      <c r="UP104" s="31"/>
      <c r="UQ104" s="31"/>
      <c r="UR104" s="31"/>
      <c r="US104" s="31"/>
      <c r="UT104" s="31"/>
      <c r="UU104" s="31"/>
      <c r="UV104" s="31"/>
      <c r="UW104" s="31"/>
      <c r="UX104" s="31"/>
      <c r="UY104" s="31"/>
      <c r="UZ104" s="31"/>
      <c r="VA104" s="31"/>
      <c r="VB104" s="31"/>
      <c r="VC104" s="31"/>
      <c r="VD104" s="31"/>
      <c r="VE104" s="31"/>
      <c r="VF104" s="31"/>
      <c r="VG104" s="31"/>
      <c r="VH104" s="31"/>
      <c r="VI104" s="31"/>
      <c r="VJ104" s="31"/>
      <c r="VK104" s="31"/>
      <c r="VL104" s="31"/>
      <c r="VM104" s="31"/>
      <c r="VN104" s="31"/>
      <c r="VO104" s="31"/>
      <c r="VP104" s="31"/>
      <c r="VQ104" s="31"/>
      <c r="VR104" s="31"/>
      <c r="VS104" s="31"/>
      <c r="VT104" s="31"/>
      <c r="VU104" s="31"/>
      <c r="VV104" s="31"/>
      <c r="VW104" s="31"/>
      <c r="VX104" s="31"/>
      <c r="VY104" s="31"/>
      <c r="VZ104" s="31"/>
      <c r="WA104" s="31"/>
      <c r="WB104" s="31"/>
      <c r="WC104" s="31"/>
      <c r="WD104" s="31"/>
      <c r="WE104" s="31"/>
      <c r="WF104" s="31"/>
      <c r="WG104" s="31"/>
      <c r="WH104" s="31"/>
      <c r="WI104" s="31"/>
      <c r="WJ104" s="31"/>
      <c r="WK104" s="31"/>
      <c r="WL104" s="31"/>
      <c r="WM104" s="31"/>
      <c r="WN104" s="31"/>
      <c r="WO104" s="31"/>
      <c r="WP104" s="31"/>
      <c r="WQ104" s="31"/>
      <c r="WR104" s="31"/>
      <c r="WS104" s="31"/>
      <c r="WT104" s="31"/>
      <c r="WU104" s="31"/>
      <c r="WV104" s="31"/>
      <c r="WW104" s="31"/>
      <c r="WX104" s="31"/>
      <c r="WY104" s="31"/>
      <c r="WZ104" s="31"/>
      <c r="XA104" s="31"/>
      <c r="XB104" s="31"/>
      <c r="XC104" s="31"/>
      <c r="XD104" s="31"/>
      <c r="XE104" s="31"/>
      <c r="XF104" s="31"/>
      <c r="XG104" s="31"/>
      <c r="XH104" s="31"/>
      <c r="XI104" s="31"/>
      <c r="XJ104" s="31"/>
      <c r="XK104" s="31"/>
      <c r="XL104" s="31"/>
      <c r="XM104" s="31"/>
      <c r="XN104" s="31"/>
      <c r="XO104" s="31"/>
      <c r="XP104" s="31"/>
      <c r="XQ104" s="31"/>
      <c r="XR104" s="31"/>
      <c r="XS104" s="31"/>
      <c r="XT104" s="31"/>
      <c r="XU104" s="31"/>
      <c r="XV104" s="31"/>
      <c r="XW104" s="31"/>
      <c r="XX104" s="31"/>
      <c r="XY104" s="31"/>
      <c r="XZ104" s="31"/>
      <c r="YA104" s="31"/>
      <c r="YB104" s="31"/>
      <c r="YC104" s="31"/>
      <c r="YD104" s="31"/>
      <c r="YE104" s="31"/>
      <c r="YF104" s="31"/>
      <c r="YG104" s="31"/>
      <c r="YH104" s="31"/>
      <c r="YI104" s="31"/>
      <c r="YJ104" s="31"/>
      <c r="YK104" s="31"/>
      <c r="YL104" s="31"/>
      <c r="YM104" s="31"/>
      <c r="YN104" s="31"/>
      <c r="YO104" s="31"/>
      <c r="YP104" s="31"/>
      <c r="YQ104" s="31"/>
      <c r="YR104" s="31"/>
      <c r="YS104" s="31"/>
      <c r="YT104" s="31"/>
      <c r="YU104" s="31"/>
      <c r="YV104" s="31"/>
      <c r="YW104" s="31"/>
      <c r="YX104" s="31"/>
      <c r="YY104" s="31"/>
      <c r="YZ104" s="31"/>
      <c r="ZA104" s="31"/>
      <c r="ZB104" s="31"/>
      <c r="ZC104" s="31"/>
      <c r="ZD104" s="31"/>
      <c r="ZE104" s="31"/>
      <c r="ZF104" s="31"/>
      <c r="ZG104" s="31"/>
      <c r="ZH104" s="31"/>
      <c r="ZI104" s="31"/>
      <c r="ZJ104" s="31"/>
      <c r="ZK104" s="31"/>
      <c r="ZL104" s="31"/>
      <c r="ZM104" s="31"/>
      <c r="ZN104" s="31"/>
      <c r="ZO104" s="31"/>
      <c r="ZP104" s="31"/>
      <c r="ZQ104" s="31"/>
      <c r="ZR104" s="31"/>
      <c r="ZS104" s="31"/>
      <c r="ZT104" s="31"/>
      <c r="ZU104" s="31"/>
      <c r="ZV104" s="31"/>
      <c r="ZW104" s="31"/>
      <c r="ZX104" s="31"/>
      <c r="ZY104" s="31"/>
      <c r="ZZ104" s="31"/>
      <c r="AAA104" s="31"/>
      <c r="AAB104" s="31"/>
      <c r="AAC104" s="31"/>
      <c r="AAD104" s="31"/>
      <c r="AAE104" s="31"/>
      <c r="AAF104" s="31"/>
      <c r="AAG104" s="31"/>
      <c r="AAH104" s="31"/>
      <c r="AAI104" s="31"/>
      <c r="AAJ104" s="31"/>
      <c r="AAK104" s="31"/>
      <c r="AAL104" s="31"/>
      <c r="AAM104" s="31"/>
      <c r="AAN104" s="31"/>
      <c r="AAO104" s="31"/>
      <c r="AAP104" s="31"/>
      <c r="AAQ104" s="31"/>
      <c r="AAR104" s="31"/>
      <c r="AAS104" s="31"/>
      <c r="AAT104" s="31"/>
      <c r="AAU104" s="31"/>
      <c r="AAV104" s="31"/>
      <c r="AAW104" s="31"/>
      <c r="AAX104" s="31"/>
      <c r="AAY104" s="31"/>
      <c r="AAZ104" s="31"/>
      <c r="ABA104" s="31"/>
      <c r="ABB104" s="31"/>
      <c r="ABC104" s="31"/>
      <c r="ABD104" s="31"/>
      <c r="ABE104" s="31"/>
      <c r="ABF104" s="31"/>
      <c r="ABG104" s="31"/>
      <c r="ABH104" s="31"/>
      <c r="ABI104" s="31"/>
      <c r="ABJ104" s="31"/>
      <c r="ABK104" s="31"/>
      <c r="ABL104" s="31"/>
      <c r="ABM104" s="31"/>
      <c r="ABN104" s="31"/>
      <c r="ABO104" s="31"/>
      <c r="ABP104" s="31"/>
      <c r="ABQ104" s="31"/>
      <c r="ABR104" s="31"/>
      <c r="ABS104" s="31"/>
      <c r="ABT104" s="31"/>
      <c r="ABU104" s="31"/>
      <c r="ABV104" s="31"/>
      <c r="ABW104" s="31"/>
      <c r="ABX104" s="31"/>
      <c r="ABY104" s="31"/>
      <c r="ABZ104" s="31"/>
      <c r="ACA104" s="31"/>
      <c r="ACB104" s="31"/>
      <c r="ACC104" s="31"/>
      <c r="ACD104" s="31"/>
      <c r="ACE104" s="31"/>
      <c r="ACF104" s="31"/>
      <c r="ACG104" s="31"/>
      <c r="ACH104" s="31"/>
      <c r="ACI104" s="31"/>
      <c r="ACJ104" s="31"/>
      <c r="ACK104" s="31"/>
      <c r="ACL104" s="31"/>
      <c r="ACM104" s="31"/>
      <c r="ACN104" s="31"/>
      <c r="ACO104" s="31"/>
      <c r="ACP104" s="31"/>
      <c r="ACQ104" s="31"/>
      <c r="ACR104" s="31"/>
      <c r="ACS104" s="31"/>
      <c r="ACT104" s="31"/>
      <c r="ACU104" s="31"/>
      <c r="ACV104" s="31"/>
      <c r="ACW104" s="31"/>
      <c r="ACX104" s="31"/>
      <c r="ACY104" s="31"/>
      <c r="ACZ104" s="31"/>
      <c r="ADA104" s="31"/>
      <c r="ADB104" s="31"/>
      <c r="ADC104" s="31"/>
      <c r="ADD104" s="31"/>
      <c r="ADE104" s="31"/>
      <c r="ADF104" s="31"/>
      <c r="ADG104" s="31"/>
      <c r="ADH104" s="31"/>
      <c r="ADI104" s="31"/>
      <c r="ADJ104" s="31"/>
      <c r="ADK104" s="31"/>
      <c r="ADL104" s="31"/>
      <c r="ADM104" s="31"/>
      <c r="ADN104" s="31"/>
      <c r="ADO104" s="31"/>
      <c r="ADP104" s="31"/>
      <c r="ADQ104" s="31"/>
      <c r="ADR104" s="31"/>
      <c r="ADS104" s="31"/>
      <c r="ADT104" s="31"/>
      <c r="ADU104" s="31"/>
      <c r="ADV104" s="31"/>
      <c r="ADW104" s="31"/>
      <c r="ADX104" s="31"/>
      <c r="ADY104" s="31"/>
      <c r="ADZ104" s="31"/>
      <c r="AEA104" s="31"/>
      <c r="AEB104" s="31"/>
      <c r="AEC104" s="31"/>
      <c r="AED104" s="31"/>
      <c r="AEE104" s="31"/>
      <c r="AEF104" s="31"/>
      <c r="AEG104" s="31"/>
      <c r="AEH104" s="31"/>
      <c r="AEI104" s="31"/>
      <c r="AEJ104" s="31"/>
      <c r="AEK104" s="31"/>
      <c r="AEL104" s="31"/>
      <c r="AEM104" s="31"/>
      <c r="AEN104" s="31"/>
      <c r="AEO104" s="31"/>
      <c r="AEP104" s="31"/>
      <c r="AEQ104" s="31"/>
      <c r="AER104" s="31"/>
      <c r="AES104" s="31"/>
      <c r="AET104" s="31"/>
      <c r="AEU104" s="31"/>
      <c r="AEV104" s="31"/>
      <c r="AEW104" s="31"/>
      <c r="AEX104" s="31"/>
      <c r="AEY104" s="31"/>
      <c r="AEZ104" s="31"/>
      <c r="AFA104" s="31"/>
      <c r="AFB104" s="31"/>
      <c r="AFC104" s="31"/>
      <c r="AFD104" s="31"/>
      <c r="AFE104" s="31"/>
      <c r="AFF104" s="31"/>
      <c r="AFG104" s="31"/>
      <c r="AFH104" s="31"/>
      <c r="AFI104" s="31"/>
      <c r="AFJ104" s="31"/>
      <c r="AFK104" s="31"/>
      <c r="AFL104" s="31"/>
      <c r="AFM104" s="31"/>
      <c r="AFN104" s="31"/>
      <c r="AFO104" s="31"/>
      <c r="AFP104" s="31"/>
      <c r="AFQ104" s="31"/>
      <c r="AFR104" s="31"/>
      <c r="AFS104" s="31"/>
      <c r="AFT104" s="31"/>
      <c r="AFU104" s="31"/>
      <c r="AFV104" s="31"/>
    </row>
    <row r="105" spans="1:854" s="22" customFormat="1" ht="25.5" x14ac:dyDescent="0.2">
      <c r="A105" s="25" t="s">
        <v>38</v>
      </c>
      <c r="B105" s="9">
        <f>SUM(B102:B104)</f>
        <v>1340847</v>
      </c>
      <c r="C105" s="9">
        <f>SUM(C102:C104)</f>
        <v>161683.19999999998</v>
      </c>
      <c r="D105" s="10">
        <f>SUM(D102:D104)</f>
        <v>161683.19999999998</v>
      </c>
      <c r="E105" s="6">
        <f t="shared" si="27"/>
        <v>100</v>
      </c>
      <c r="F105" s="6">
        <f t="shared" si="28"/>
        <v>0</v>
      </c>
      <c r="G105" s="18"/>
      <c r="H105" s="18"/>
      <c r="I105" s="18"/>
      <c r="J105" s="18"/>
      <c r="K105" s="18"/>
      <c r="L105" s="18"/>
      <c r="M105" s="18"/>
      <c r="N105" s="18"/>
      <c r="O105" s="18"/>
      <c r="P105" s="18"/>
      <c r="Q105" s="18"/>
      <c r="R105" s="18"/>
      <c r="S105" s="18"/>
      <c r="T105" s="18"/>
      <c r="U105" s="18"/>
      <c r="V105" s="18"/>
      <c r="W105" s="18"/>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c r="ER105" s="31"/>
      <c r="ES105" s="31"/>
      <c r="ET105" s="31"/>
      <c r="EU105" s="31"/>
      <c r="EV105" s="31"/>
      <c r="EW105" s="31"/>
      <c r="EX105" s="31"/>
      <c r="EY105" s="31"/>
      <c r="EZ105" s="31"/>
      <c r="FA105" s="31"/>
      <c r="FB105" s="31"/>
      <c r="FC105" s="31"/>
      <c r="FD105" s="31"/>
      <c r="FE105" s="31"/>
      <c r="FF105" s="31"/>
      <c r="FG105" s="31"/>
      <c r="FH105" s="31"/>
      <c r="FI105" s="31"/>
      <c r="FJ105" s="31"/>
      <c r="FK105" s="31"/>
      <c r="FL105" s="31"/>
      <c r="FM105" s="31"/>
      <c r="FN105" s="31"/>
      <c r="FO105" s="31"/>
      <c r="FP105" s="31"/>
      <c r="FQ105" s="31"/>
      <c r="FR105" s="31"/>
      <c r="FS105" s="31"/>
      <c r="FT105" s="31"/>
      <c r="FU105" s="31"/>
      <c r="FV105" s="31"/>
      <c r="FW105" s="31"/>
      <c r="FX105" s="31"/>
      <c r="FY105" s="31"/>
      <c r="FZ105" s="31"/>
      <c r="GA105" s="31"/>
      <c r="GB105" s="31"/>
      <c r="GC105" s="31"/>
      <c r="GD105" s="31"/>
      <c r="GE105" s="31"/>
      <c r="GF105" s="31"/>
      <c r="GG105" s="31"/>
      <c r="GH105" s="31"/>
      <c r="GI105" s="31"/>
      <c r="GJ105" s="31"/>
      <c r="GK105" s="31"/>
      <c r="GL105" s="31"/>
      <c r="GM105" s="31"/>
      <c r="GN105" s="31"/>
      <c r="GO105" s="31"/>
      <c r="GP105" s="31"/>
      <c r="GQ105" s="31"/>
      <c r="GR105" s="31"/>
      <c r="GS105" s="31"/>
      <c r="GT105" s="31"/>
      <c r="GU105" s="31"/>
      <c r="GV105" s="31"/>
      <c r="GW105" s="31"/>
      <c r="GX105" s="31"/>
      <c r="GY105" s="31"/>
      <c r="GZ105" s="31"/>
      <c r="HA105" s="31"/>
      <c r="HB105" s="31"/>
      <c r="HC105" s="31"/>
      <c r="HD105" s="31"/>
      <c r="HE105" s="31"/>
      <c r="HF105" s="31"/>
      <c r="HG105" s="31"/>
      <c r="HH105" s="31"/>
      <c r="HI105" s="31"/>
      <c r="HJ105" s="31"/>
      <c r="HK105" s="31"/>
      <c r="HL105" s="31"/>
      <c r="HM105" s="31"/>
      <c r="HN105" s="31"/>
      <c r="HO105" s="31"/>
      <c r="HP105" s="31"/>
      <c r="HQ105" s="31"/>
      <c r="HR105" s="31"/>
      <c r="HS105" s="31"/>
      <c r="HT105" s="31"/>
      <c r="HU105" s="31"/>
      <c r="HV105" s="31"/>
      <c r="HW105" s="31"/>
      <c r="HX105" s="31"/>
      <c r="HY105" s="31"/>
      <c r="HZ105" s="31"/>
      <c r="IA105" s="31"/>
      <c r="IB105" s="31"/>
      <c r="IC105" s="31"/>
      <c r="ID105" s="31"/>
      <c r="IE105" s="31"/>
      <c r="IF105" s="31"/>
      <c r="IG105" s="31"/>
      <c r="IH105" s="31"/>
      <c r="II105" s="31"/>
      <c r="IJ105" s="31"/>
      <c r="IK105" s="31"/>
      <c r="IL105" s="31"/>
      <c r="IM105" s="31"/>
      <c r="IN105" s="31"/>
      <c r="IO105" s="31"/>
      <c r="IP105" s="31"/>
      <c r="IQ105" s="31"/>
      <c r="IR105" s="31"/>
      <c r="IS105" s="31"/>
      <c r="IT105" s="31"/>
      <c r="IU105" s="31"/>
      <c r="IV105" s="31"/>
      <c r="IW105" s="31"/>
      <c r="IX105" s="31"/>
      <c r="IY105" s="31"/>
      <c r="IZ105" s="31"/>
      <c r="JA105" s="31"/>
      <c r="JB105" s="31"/>
      <c r="JC105" s="31"/>
      <c r="JD105" s="31"/>
      <c r="JE105" s="31"/>
      <c r="JF105" s="31"/>
      <c r="JG105" s="31"/>
      <c r="JH105" s="31"/>
      <c r="JI105" s="31"/>
      <c r="JJ105" s="31"/>
      <c r="JK105" s="31"/>
      <c r="JL105" s="31"/>
      <c r="JM105" s="31"/>
      <c r="JN105" s="31"/>
      <c r="JO105" s="31"/>
      <c r="JP105" s="31"/>
      <c r="JQ105" s="31"/>
      <c r="JR105" s="31"/>
      <c r="JS105" s="31"/>
      <c r="JT105" s="31"/>
      <c r="JU105" s="31"/>
      <c r="JV105" s="31"/>
      <c r="JW105" s="31"/>
      <c r="JX105" s="31"/>
      <c r="JY105" s="31"/>
      <c r="JZ105" s="31"/>
      <c r="KA105" s="31"/>
      <c r="KB105" s="31"/>
      <c r="KC105" s="31"/>
      <c r="KD105" s="31"/>
      <c r="KE105" s="31"/>
      <c r="KF105" s="31"/>
      <c r="KG105" s="31"/>
      <c r="KH105" s="31"/>
      <c r="KI105" s="31"/>
      <c r="KJ105" s="31"/>
      <c r="KK105" s="31"/>
      <c r="KL105" s="31"/>
      <c r="KM105" s="31"/>
      <c r="KN105" s="31"/>
      <c r="KO105" s="31"/>
      <c r="KP105" s="31"/>
      <c r="KQ105" s="31"/>
      <c r="KR105" s="31"/>
      <c r="KS105" s="31"/>
      <c r="KT105" s="31"/>
      <c r="KU105" s="31"/>
      <c r="KV105" s="31"/>
      <c r="KW105" s="31"/>
      <c r="KX105" s="31"/>
      <c r="KY105" s="31"/>
      <c r="KZ105" s="31"/>
      <c r="LA105" s="31"/>
      <c r="LB105" s="31"/>
      <c r="LC105" s="31"/>
      <c r="LD105" s="31"/>
      <c r="LE105" s="31"/>
      <c r="LF105" s="31"/>
      <c r="LG105" s="31"/>
      <c r="LH105" s="31"/>
      <c r="LI105" s="31"/>
      <c r="LJ105" s="31"/>
      <c r="LK105" s="31"/>
      <c r="LL105" s="31"/>
      <c r="LM105" s="31"/>
      <c r="LN105" s="31"/>
      <c r="LO105" s="31"/>
      <c r="LP105" s="31"/>
      <c r="LQ105" s="31"/>
      <c r="LR105" s="31"/>
      <c r="LS105" s="31"/>
      <c r="LT105" s="31"/>
      <c r="LU105" s="31"/>
      <c r="LV105" s="31"/>
      <c r="LW105" s="31"/>
      <c r="LX105" s="31"/>
      <c r="LY105" s="31"/>
      <c r="LZ105" s="31"/>
      <c r="MA105" s="31"/>
      <c r="MB105" s="31"/>
      <c r="MC105" s="31"/>
      <c r="MD105" s="31"/>
      <c r="ME105" s="31"/>
      <c r="MF105" s="31"/>
      <c r="MG105" s="31"/>
      <c r="MH105" s="31"/>
      <c r="MI105" s="31"/>
      <c r="MJ105" s="31"/>
      <c r="MK105" s="31"/>
      <c r="ML105" s="31"/>
      <c r="MM105" s="31"/>
      <c r="MN105" s="31"/>
      <c r="MO105" s="31"/>
      <c r="MP105" s="31"/>
      <c r="MQ105" s="31"/>
      <c r="MR105" s="31"/>
      <c r="MS105" s="31"/>
      <c r="MT105" s="31"/>
      <c r="MU105" s="31"/>
      <c r="MV105" s="31"/>
      <c r="MW105" s="31"/>
      <c r="MX105" s="31"/>
      <c r="MY105" s="31"/>
      <c r="MZ105" s="31"/>
      <c r="NA105" s="31"/>
      <c r="NB105" s="31"/>
      <c r="NC105" s="31"/>
      <c r="ND105" s="31"/>
      <c r="NE105" s="31"/>
      <c r="NF105" s="31"/>
      <c r="NG105" s="31"/>
      <c r="NH105" s="31"/>
      <c r="NI105" s="31"/>
      <c r="NJ105" s="31"/>
      <c r="NK105" s="31"/>
      <c r="NL105" s="31"/>
      <c r="NM105" s="31"/>
      <c r="NN105" s="31"/>
      <c r="NO105" s="31"/>
      <c r="NP105" s="31"/>
      <c r="NQ105" s="31"/>
      <c r="NR105" s="31"/>
      <c r="NS105" s="31"/>
      <c r="NT105" s="31"/>
      <c r="NU105" s="31"/>
      <c r="NV105" s="31"/>
      <c r="NW105" s="31"/>
      <c r="NX105" s="31"/>
      <c r="NY105" s="31"/>
      <c r="NZ105" s="31"/>
      <c r="OA105" s="31"/>
      <c r="OB105" s="31"/>
      <c r="OC105" s="31"/>
      <c r="OD105" s="31"/>
      <c r="OE105" s="31"/>
      <c r="OF105" s="31"/>
      <c r="OG105" s="31"/>
      <c r="OH105" s="31"/>
      <c r="OI105" s="31"/>
      <c r="OJ105" s="31"/>
      <c r="OK105" s="31"/>
      <c r="OL105" s="31"/>
      <c r="OM105" s="31"/>
      <c r="ON105" s="31"/>
      <c r="OO105" s="31"/>
      <c r="OP105" s="31"/>
      <c r="OQ105" s="31"/>
      <c r="OR105" s="31"/>
      <c r="OS105" s="31"/>
      <c r="OT105" s="31"/>
      <c r="OU105" s="31"/>
      <c r="OV105" s="31"/>
      <c r="OW105" s="31"/>
      <c r="OX105" s="31"/>
      <c r="OY105" s="31"/>
      <c r="OZ105" s="31"/>
      <c r="PA105" s="31"/>
      <c r="PB105" s="31"/>
      <c r="PC105" s="31"/>
      <c r="PD105" s="31"/>
      <c r="PE105" s="31"/>
      <c r="PF105" s="31"/>
      <c r="PG105" s="31"/>
      <c r="PH105" s="31"/>
      <c r="PI105" s="31"/>
      <c r="PJ105" s="31"/>
      <c r="PK105" s="31"/>
      <c r="PL105" s="31"/>
      <c r="PM105" s="31"/>
      <c r="PN105" s="31"/>
      <c r="PO105" s="31"/>
      <c r="PP105" s="31"/>
      <c r="PQ105" s="31"/>
      <c r="PR105" s="31"/>
      <c r="PS105" s="31"/>
      <c r="PT105" s="31"/>
      <c r="PU105" s="31"/>
      <c r="PV105" s="31"/>
      <c r="PW105" s="31"/>
      <c r="PX105" s="31"/>
      <c r="PY105" s="31"/>
      <c r="PZ105" s="31"/>
      <c r="QA105" s="31"/>
      <c r="QB105" s="31"/>
      <c r="QC105" s="31"/>
      <c r="QD105" s="31"/>
      <c r="QE105" s="31"/>
      <c r="QF105" s="31"/>
      <c r="QG105" s="31"/>
      <c r="QH105" s="31"/>
      <c r="QI105" s="31"/>
      <c r="QJ105" s="31"/>
      <c r="QK105" s="31"/>
      <c r="QL105" s="31"/>
      <c r="QM105" s="31"/>
      <c r="QN105" s="31"/>
      <c r="QO105" s="31"/>
      <c r="QP105" s="31"/>
      <c r="QQ105" s="31"/>
      <c r="QR105" s="31"/>
      <c r="QS105" s="31"/>
      <c r="QT105" s="31"/>
      <c r="QU105" s="31"/>
      <c r="QV105" s="31"/>
      <c r="QW105" s="31"/>
      <c r="QX105" s="31"/>
      <c r="QY105" s="31"/>
      <c r="QZ105" s="31"/>
      <c r="RA105" s="31"/>
      <c r="RB105" s="31"/>
      <c r="RC105" s="31"/>
      <c r="RD105" s="31"/>
      <c r="RE105" s="31"/>
      <c r="RF105" s="31"/>
      <c r="RG105" s="31"/>
      <c r="RH105" s="31"/>
      <c r="RI105" s="31"/>
      <c r="RJ105" s="31"/>
      <c r="RK105" s="31"/>
      <c r="RL105" s="31"/>
      <c r="RM105" s="31"/>
      <c r="RN105" s="31"/>
      <c r="RO105" s="31"/>
      <c r="RP105" s="31"/>
      <c r="RQ105" s="31"/>
      <c r="RR105" s="31"/>
      <c r="RS105" s="31"/>
      <c r="RT105" s="31"/>
      <c r="RU105" s="31"/>
      <c r="RV105" s="31"/>
      <c r="RW105" s="31"/>
      <c r="RX105" s="31"/>
      <c r="RY105" s="31"/>
      <c r="RZ105" s="31"/>
      <c r="SA105" s="31"/>
      <c r="SB105" s="31"/>
      <c r="SC105" s="31"/>
      <c r="SD105" s="31"/>
      <c r="SE105" s="31"/>
      <c r="SF105" s="31"/>
      <c r="SG105" s="31"/>
      <c r="SH105" s="31"/>
      <c r="SI105" s="31"/>
      <c r="SJ105" s="31"/>
      <c r="SK105" s="31"/>
      <c r="SL105" s="31"/>
      <c r="SM105" s="31"/>
      <c r="SN105" s="31"/>
      <c r="SO105" s="31"/>
      <c r="SP105" s="31"/>
      <c r="SQ105" s="31"/>
      <c r="SR105" s="31"/>
      <c r="SS105" s="31"/>
      <c r="ST105" s="31"/>
      <c r="SU105" s="31"/>
      <c r="SV105" s="31"/>
      <c r="SW105" s="31"/>
      <c r="SX105" s="31"/>
      <c r="SY105" s="31"/>
      <c r="SZ105" s="31"/>
      <c r="TA105" s="31"/>
      <c r="TB105" s="31"/>
      <c r="TC105" s="31"/>
      <c r="TD105" s="31"/>
      <c r="TE105" s="31"/>
      <c r="TF105" s="31"/>
      <c r="TG105" s="31"/>
      <c r="TH105" s="31"/>
      <c r="TI105" s="31"/>
      <c r="TJ105" s="31"/>
      <c r="TK105" s="31"/>
      <c r="TL105" s="31"/>
      <c r="TM105" s="31"/>
      <c r="TN105" s="31"/>
      <c r="TO105" s="31"/>
      <c r="TP105" s="31"/>
      <c r="TQ105" s="31"/>
      <c r="TR105" s="31"/>
      <c r="TS105" s="31"/>
      <c r="TT105" s="31"/>
      <c r="TU105" s="31"/>
      <c r="TV105" s="31"/>
      <c r="TW105" s="31"/>
      <c r="TX105" s="31"/>
      <c r="TY105" s="31"/>
      <c r="TZ105" s="31"/>
      <c r="UA105" s="31"/>
      <c r="UB105" s="31"/>
      <c r="UC105" s="31"/>
      <c r="UD105" s="31"/>
      <c r="UE105" s="31"/>
      <c r="UF105" s="31"/>
      <c r="UG105" s="31"/>
      <c r="UH105" s="31"/>
      <c r="UI105" s="31"/>
      <c r="UJ105" s="31"/>
      <c r="UK105" s="31"/>
      <c r="UL105" s="31"/>
      <c r="UM105" s="31"/>
      <c r="UN105" s="31"/>
      <c r="UO105" s="31"/>
      <c r="UP105" s="31"/>
      <c r="UQ105" s="31"/>
      <c r="UR105" s="31"/>
      <c r="US105" s="31"/>
      <c r="UT105" s="31"/>
      <c r="UU105" s="31"/>
      <c r="UV105" s="31"/>
      <c r="UW105" s="31"/>
      <c r="UX105" s="31"/>
      <c r="UY105" s="31"/>
      <c r="UZ105" s="31"/>
      <c r="VA105" s="31"/>
      <c r="VB105" s="31"/>
      <c r="VC105" s="31"/>
      <c r="VD105" s="31"/>
      <c r="VE105" s="31"/>
      <c r="VF105" s="31"/>
      <c r="VG105" s="31"/>
      <c r="VH105" s="31"/>
      <c r="VI105" s="31"/>
      <c r="VJ105" s="31"/>
      <c r="VK105" s="31"/>
      <c r="VL105" s="31"/>
      <c r="VM105" s="31"/>
      <c r="VN105" s="31"/>
      <c r="VO105" s="31"/>
      <c r="VP105" s="31"/>
      <c r="VQ105" s="31"/>
      <c r="VR105" s="31"/>
      <c r="VS105" s="31"/>
      <c r="VT105" s="31"/>
      <c r="VU105" s="31"/>
      <c r="VV105" s="31"/>
      <c r="VW105" s="31"/>
      <c r="VX105" s="31"/>
      <c r="VY105" s="31"/>
      <c r="VZ105" s="31"/>
      <c r="WA105" s="31"/>
      <c r="WB105" s="31"/>
      <c r="WC105" s="31"/>
      <c r="WD105" s="31"/>
      <c r="WE105" s="31"/>
      <c r="WF105" s="31"/>
      <c r="WG105" s="31"/>
      <c r="WH105" s="31"/>
      <c r="WI105" s="31"/>
      <c r="WJ105" s="31"/>
      <c r="WK105" s="31"/>
      <c r="WL105" s="31"/>
      <c r="WM105" s="31"/>
      <c r="WN105" s="31"/>
      <c r="WO105" s="31"/>
      <c r="WP105" s="31"/>
      <c r="WQ105" s="31"/>
      <c r="WR105" s="31"/>
      <c r="WS105" s="31"/>
      <c r="WT105" s="31"/>
      <c r="WU105" s="31"/>
      <c r="WV105" s="31"/>
      <c r="WW105" s="31"/>
      <c r="WX105" s="31"/>
      <c r="WY105" s="31"/>
      <c r="WZ105" s="31"/>
      <c r="XA105" s="31"/>
      <c r="XB105" s="31"/>
      <c r="XC105" s="31"/>
      <c r="XD105" s="31"/>
      <c r="XE105" s="31"/>
      <c r="XF105" s="31"/>
      <c r="XG105" s="31"/>
      <c r="XH105" s="31"/>
      <c r="XI105" s="31"/>
      <c r="XJ105" s="31"/>
      <c r="XK105" s="31"/>
      <c r="XL105" s="31"/>
      <c r="XM105" s="31"/>
      <c r="XN105" s="31"/>
      <c r="XO105" s="31"/>
      <c r="XP105" s="31"/>
      <c r="XQ105" s="31"/>
      <c r="XR105" s="31"/>
      <c r="XS105" s="31"/>
      <c r="XT105" s="31"/>
      <c r="XU105" s="31"/>
      <c r="XV105" s="31"/>
      <c r="XW105" s="31"/>
      <c r="XX105" s="31"/>
      <c r="XY105" s="31"/>
      <c r="XZ105" s="31"/>
      <c r="YA105" s="31"/>
      <c r="YB105" s="31"/>
      <c r="YC105" s="31"/>
      <c r="YD105" s="31"/>
      <c r="YE105" s="31"/>
      <c r="YF105" s="31"/>
      <c r="YG105" s="31"/>
      <c r="YH105" s="31"/>
      <c r="YI105" s="31"/>
      <c r="YJ105" s="31"/>
      <c r="YK105" s="31"/>
      <c r="YL105" s="31"/>
      <c r="YM105" s="31"/>
      <c r="YN105" s="31"/>
      <c r="YO105" s="31"/>
      <c r="YP105" s="31"/>
      <c r="YQ105" s="31"/>
      <c r="YR105" s="31"/>
      <c r="YS105" s="31"/>
      <c r="YT105" s="31"/>
      <c r="YU105" s="31"/>
      <c r="YV105" s="31"/>
      <c r="YW105" s="31"/>
      <c r="YX105" s="31"/>
      <c r="YY105" s="31"/>
      <c r="YZ105" s="31"/>
      <c r="ZA105" s="31"/>
      <c r="ZB105" s="31"/>
      <c r="ZC105" s="31"/>
      <c r="ZD105" s="31"/>
      <c r="ZE105" s="31"/>
      <c r="ZF105" s="31"/>
      <c r="ZG105" s="31"/>
      <c r="ZH105" s="31"/>
      <c r="ZI105" s="31"/>
      <c r="ZJ105" s="31"/>
      <c r="ZK105" s="31"/>
      <c r="ZL105" s="31"/>
      <c r="ZM105" s="31"/>
      <c r="ZN105" s="31"/>
      <c r="ZO105" s="31"/>
      <c r="ZP105" s="31"/>
      <c r="ZQ105" s="31"/>
      <c r="ZR105" s="31"/>
      <c r="ZS105" s="31"/>
      <c r="ZT105" s="31"/>
      <c r="ZU105" s="31"/>
      <c r="ZV105" s="31"/>
      <c r="ZW105" s="31"/>
      <c r="ZX105" s="31"/>
      <c r="ZY105" s="31"/>
      <c r="ZZ105" s="31"/>
      <c r="AAA105" s="31"/>
      <c r="AAB105" s="31"/>
      <c r="AAC105" s="31"/>
      <c r="AAD105" s="31"/>
      <c r="AAE105" s="31"/>
      <c r="AAF105" s="31"/>
      <c r="AAG105" s="31"/>
      <c r="AAH105" s="31"/>
      <c r="AAI105" s="31"/>
      <c r="AAJ105" s="31"/>
      <c r="AAK105" s="31"/>
      <c r="AAL105" s="31"/>
      <c r="AAM105" s="31"/>
      <c r="AAN105" s="31"/>
      <c r="AAO105" s="31"/>
      <c r="AAP105" s="31"/>
      <c r="AAQ105" s="31"/>
      <c r="AAR105" s="31"/>
      <c r="AAS105" s="31"/>
      <c r="AAT105" s="31"/>
      <c r="AAU105" s="31"/>
      <c r="AAV105" s="31"/>
      <c r="AAW105" s="31"/>
      <c r="AAX105" s="31"/>
      <c r="AAY105" s="31"/>
      <c r="AAZ105" s="31"/>
      <c r="ABA105" s="31"/>
      <c r="ABB105" s="31"/>
      <c r="ABC105" s="31"/>
      <c r="ABD105" s="31"/>
      <c r="ABE105" s="31"/>
      <c r="ABF105" s="31"/>
      <c r="ABG105" s="31"/>
      <c r="ABH105" s="31"/>
      <c r="ABI105" s="31"/>
      <c r="ABJ105" s="31"/>
      <c r="ABK105" s="31"/>
      <c r="ABL105" s="31"/>
      <c r="ABM105" s="31"/>
      <c r="ABN105" s="31"/>
      <c r="ABO105" s="31"/>
      <c r="ABP105" s="31"/>
      <c r="ABQ105" s="31"/>
      <c r="ABR105" s="31"/>
      <c r="ABS105" s="31"/>
      <c r="ABT105" s="31"/>
      <c r="ABU105" s="31"/>
      <c r="ABV105" s="31"/>
      <c r="ABW105" s="31"/>
      <c r="ABX105" s="31"/>
      <c r="ABY105" s="31"/>
      <c r="ABZ105" s="31"/>
      <c r="ACA105" s="31"/>
      <c r="ACB105" s="31"/>
      <c r="ACC105" s="31"/>
      <c r="ACD105" s="31"/>
      <c r="ACE105" s="31"/>
      <c r="ACF105" s="31"/>
      <c r="ACG105" s="31"/>
      <c r="ACH105" s="31"/>
      <c r="ACI105" s="31"/>
      <c r="ACJ105" s="31"/>
      <c r="ACK105" s="31"/>
      <c r="ACL105" s="31"/>
      <c r="ACM105" s="31"/>
      <c r="ACN105" s="31"/>
      <c r="ACO105" s="31"/>
      <c r="ACP105" s="31"/>
      <c r="ACQ105" s="31"/>
      <c r="ACR105" s="31"/>
      <c r="ACS105" s="31"/>
      <c r="ACT105" s="31"/>
      <c r="ACU105" s="31"/>
      <c r="ACV105" s="31"/>
      <c r="ACW105" s="31"/>
      <c r="ACX105" s="31"/>
      <c r="ACY105" s="31"/>
      <c r="ACZ105" s="31"/>
      <c r="ADA105" s="31"/>
      <c r="ADB105" s="31"/>
      <c r="ADC105" s="31"/>
      <c r="ADD105" s="31"/>
      <c r="ADE105" s="31"/>
      <c r="ADF105" s="31"/>
      <c r="ADG105" s="31"/>
      <c r="ADH105" s="31"/>
      <c r="ADI105" s="31"/>
      <c r="ADJ105" s="31"/>
      <c r="ADK105" s="31"/>
      <c r="ADL105" s="31"/>
      <c r="ADM105" s="31"/>
      <c r="ADN105" s="31"/>
      <c r="ADO105" s="31"/>
      <c r="ADP105" s="31"/>
      <c r="ADQ105" s="31"/>
      <c r="ADR105" s="31"/>
      <c r="ADS105" s="31"/>
      <c r="ADT105" s="31"/>
      <c r="ADU105" s="31"/>
      <c r="ADV105" s="31"/>
      <c r="ADW105" s="31"/>
      <c r="ADX105" s="31"/>
      <c r="ADY105" s="31"/>
      <c r="ADZ105" s="31"/>
      <c r="AEA105" s="31"/>
      <c r="AEB105" s="31"/>
      <c r="AEC105" s="31"/>
      <c r="AED105" s="31"/>
      <c r="AEE105" s="31"/>
      <c r="AEF105" s="31"/>
      <c r="AEG105" s="31"/>
      <c r="AEH105" s="31"/>
      <c r="AEI105" s="31"/>
      <c r="AEJ105" s="31"/>
      <c r="AEK105" s="31"/>
      <c r="AEL105" s="31"/>
      <c r="AEM105" s="31"/>
      <c r="AEN105" s="31"/>
      <c r="AEO105" s="31"/>
      <c r="AEP105" s="31"/>
      <c r="AEQ105" s="31"/>
      <c r="AER105" s="31"/>
      <c r="AES105" s="31"/>
      <c r="AET105" s="31"/>
      <c r="AEU105" s="31"/>
      <c r="AEV105" s="31"/>
      <c r="AEW105" s="31"/>
      <c r="AEX105" s="31"/>
      <c r="AEY105" s="31"/>
      <c r="AEZ105" s="31"/>
      <c r="AFA105" s="31"/>
      <c r="AFB105" s="31"/>
      <c r="AFC105" s="31"/>
      <c r="AFD105" s="31"/>
      <c r="AFE105" s="31"/>
      <c r="AFF105" s="31"/>
      <c r="AFG105" s="31"/>
      <c r="AFH105" s="31"/>
      <c r="AFI105" s="31"/>
      <c r="AFJ105" s="31"/>
      <c r="AFK105" s="31"/>
      <c r="AFL105" s="31"/>
      <c r="AFM105" s="31"/>
      <c r="AFN105" s="31"/>
      <c r="AFO105" s="31"/>
      <c r="AFP105" s="31"/>
      <c r="AFQ105" s="31"/>
      <c r="AFR105" s="31"/>
      <c r="AFS105" s="31"/>
      <c r="AFT105" s="31"/>
      <c r="AFU105" s="31"/>
      <c r="AFV105" s="31"/>
    </row>
    <row r="106" spans="1:854" ht="25.5" x14ac:dyDescent="0.2">
      <c r="A106" s="25" t="s">
        <v>23</v>
      </c>
      <c r="B106" s="9">
        <f>SUM(B105+B27)</f>
        <v>1575387.6</v>
      </c>
      <c r="C106" s="9">
        <f>SUM(C105+C27)</f>
        <v>177867.69999999998</v>
      </c>
      <c r="D106" s="9">
        <f>SUM(D105+D27)</f>
        <v>180406.8</v>
      </c>
      <c r="E106" s="6">
        <f t="shared" si="27"/>
        <v>101.42752169168432</v>
      </c>
      <c r="F106" s="6">
        <f t="shared" si="28"/>
        <v>2539.1000000000058</v>
      </c>
      <c r="G106" s="18"/>
      <c r="H106" s="18"/>
      <c r="I106" s="18"/>
      <c r="J106" s="18"/>
      <c r="K106" s="18"/>
      <c r="L106" s="18"/>
      <c r="M106" s="18"/>
      <c r="N106" s="18"/>
      <c r="O106" s="18"/>
      <c r="P106" s="18"/>
      <c r="Q106" s="18"/>
      <c r="R106" s="18"/>
      <c r="S106" s="18"/>
      <c r="T106" s="18"/>
      <c r="U106" s="18"/>
      <c r="V106" s="18"/>
      <c r="W106" s="18"/>
    </row>
    <row r="107" spans="1:854" ht="25.5" x14ac:dyDescent="0.2">
      <c r="A107" s="26" t="s">
        <v>24</v>
      </c>
      <c r="B107" s="8"/>
      <c r="C107" s="15"/>
      <c r="D107" s="8"/>
      <c r="E107" s="6" t="e">
        <f t="shared" si="27"/>
        <v>#DIV/0!</v>
      </c>
      <c r="F107" s="6">
        <f t="shared" si="28"/>
        <v>0</v>
      </c>
      <c r="G107" s="18"/>
      <c r="H107" s="18"/>
      <c r="I107" s="18"/>
      <c r="J107" s="18"/>
      <c r="K107" s="18"/>
      <c r="L107" s="18"/>
      <c r="M107" s="18"/>
      <c r="N107" s="18"/>
      <c r="O107" s="18"/>
      <c r="P107" s="18"/>
      <c r="Q107" s="18"/>
      <c r="R107" s="18"/>
      <c r="S107" s="18"/>
      <c r="T107" s="18"/>
      <c r="U107" s="18"/>
      <c r="V107" s="18"/>
      <c r="W107" s="18"/>
    </row>
    <row r="108" spans="1:854" ht="26.25" x14ac:dyDescent="0.2">
      <c r="A108" s="20" t="s">
        <v>25</v>
      </c>
      <c r="B108" s="27">
        <v>128368.4</v>
      </c>
      <c r="C108" s="27">
        <v>23303.3</v>
      </c>
      <c r="D108" s="27">
        <v>19569.3</v>
      </c>
      <c r="E108" s="6">
        <f t="shared" si="27"/>
        <v>83.976518347186882</v>
      </c>
      <c r="F108" s="6">
        <f t="shared" si="28"/>
        <v>-3734</v>
      </c>
      <c r="G108" s="18"/>
      <c r="H108" s="18"/>
      <c r="I108" s="18"/>
      <c r="J108" s="18"/>
      <c r="K108" s="18"/>
      <c r="L108" s="18"/>
      <c r="M108" s="18"/>
      <c r="N108" s="18"/>
      <c r="O108" s="18"/>
      <c r="P108" s="18"/>
      <c r="Q108" s="18"/>
      <c r="R108" s="18"/>
      <c r="S108" s="18"/>
      <c r="T108" s="18"/>
      <c r="U108" s="18"/>
      <c r="V108" s="18"/>
      <c r="W108" s="18"/>
    </row>
    <row r="109" spans="1:854" ht="52.5" x14ac:dyDescent="0.2">
      <c r="A109" s="20" t="s">
        <v>26</v>
      </c>
      <c r="B109" s="27">
        <v>450</v>
      </c>
      <c r="C109" s="27">
        <v>17</v>
      </c>
      <c r="D109" s="27">
        <v>17</v>
      </c>
      <c r="E109" s="6">
        <f t="shared" si="27"/>
        <v>100</v>
      </c>
      <c r="F109" s="6">
        <f t="shared" si="28"/>
        <v>0</v>
      </c>
      <c r="G109" s="18"/>
      <c r="H109" s="18"/>
      <c r="I109" s="18"/>
      <c r="J109" s="18"/>
      <c r="K109" s="18"/>
      <c r="L109" s="18"/>
      <c r="M109" s="18"/>
      <c r="N109" s="18"/>
      <c r="O109" s="18"/>
      <c r="P109" s="18"/>
      <c r="Q109" s="18"/>
      <c r="R109" s="18"/>
      <c r="S109" s="18"/>
      <c r="T109" s="18"/>
      <c r="U109" s="18"/>
      <c r="V109" s="18"/>
      <c r="W109" s="18"/>
    </row>
    <row r="110" spans="1:854" ht="26.25" x14ac:dyDescent="0.2">
      <c r="A110" s="20" t="s">
        <v>27</v>
      </c>
      <c r="B110" s="27">
        <v>109998.8</v>
      </c>
      <c r="C110" s="27">
        <v>5746.8</v>
      </c>
      <c r="D110" s="27">
        <v>5746.8</v>
      </c>
      <c r="E110" s="6">
        <f t="shared" si="27"/>
        <v>100</v>
      </c>
      <c r="F110" s="6">
        <f t="shared" si="28"/>
        <v>0</v>
      </c>
      <c r="G110" s="18"/>
      <c r="H110" s="18"/>
      <c r="I110" s="18"/>
      <c r="J110" s="18"/>
      <c r="K110" s="18"/>
      <c r="L110" s="18"/>
      <c r="M110" s="18"/>
      <c r="N110" s="18"/>
      <c r="O110" s="18"/>
      <c r="P110" s="18"/>
      <c r="Q110" s="18"/>
      <c r="R110" s="18"/>
      <c r="S110" s="18"/>
      <c r="T110" s="18"/>
      <c r="U110" s="18"/>
      <c r="V110" s="18"/>
      <c r="W110" s="18"/>
    </row>
    <row r="111" spans="1:854" ht="26.25" x14ac:dyDescent="0.2">
      <c r="A111" s="20" t="s">
        <v>28</v>
      </c>
      <c r="B111" s="27">
        <v>3659.7</v>
      </c>
      <c r="C111" s="27">
        <v>302.39999999999998</v>
      </c>
      <c r="D111" s="27">
        <v>289.60000000000002</v>
      </c>
      <c r="E111" s="6">
        <f t="shared" si="27"/>
        <v>95.767195767195773</v>
      </c>
      <c r="F111" s="6">
        <f t="shared" si="28"/>
        <v>-12.799999999999955</v>
      </c>
      <c r="G111" s="18"/>
      <c r="H111" s="18"/>
      <c r="I111" s="18"/>
      <c r="J111" s="18"/>
      <c r="K111" s="18"/>
      <c r="L111" s="18"/>
      <c r="M111" s="18"/>
      <c r="N111" s="18"/>
      <c r="O111" s="18"/>
      <c r="P111" s="18"/>
      <c r="Q111" s="18"/>
      <c r="R111" s="18"/>
      <c r="S111" s="18"/>
      <c r="T111" s="18"/>
      <c r="U111" s="18"/>
      <c r="V111" s="18"/>
      <c r="W111" s="18"/>
    </row>
    <row r="112" spans="1:854" ht="26.25" x14ac:dyDescent="0.2">
      <c r="A112" s="20" t="s">
        <v>29</v>
      </c>
      <c r="B112" s="27">
        <v>1983.3</v>
      </c>
      <c r="C112" s="27">
        <v>0</v>
      </c>
      <c r="D112" s="27">
        <v>0</v>
      </c>
      <c r="E112" s="6" t="e">
        <f t="shared" si="27"/>
        <v>#DIV/0!</v>
      </c>
      <c r="F112" s="6">
        <f t="shared" si="28"/>
        <v>0</v>
      </c>
      <c r="G112" s="18"/>
      <c r="H112" s="18"/>
      <c r="I112" s="18"/>
      <c r="J112" s="18"/>
      <c r="K112" s="18"/>
      <c r="L112" s="18"/>
      <c r="M112" s="18"/>
      <c r="N112" s="18"/>
      <c r="O112" s="18"/>
      <c r="P112" s="18"/>
      <c r="Q112" s="18"/>
      <c r="R112" s="18"/>
      <c r="S112" s="18"/>
      <c r="T112" s="18"/>
      <c r="U112" s="18"/>
      <c r="V112" s="18"/>
      <c r="W112" s="18"/>
    </row>
    <row r="113" spans="1:23" ht="26.25" x14ac:dyDescent="0.2">
      <c r="A113" s="20" t="s">
        <v>30</v>
      </c>
      <c r="B113" s="27">
        <v>11771856</v>
      </c>
      <c r="C113" s="27">
        <v>225034.1</v>
      </c>
      <c r="D113" s="27">
        <v>97178.5</v>
      </c>
      <c r="E113" s="6">
        <f t="shared" si="27"/>
        <v>43.183899684536698</v>
      </c>
      <c r="F113" s="6">
        <f t="shared" si="28"/>
        <v>-127855.6</v>
      </c>
      <c r="G113" s="18"/>
      <c r="H113" s="18"/>
      <c r="I113" s="18"/>
      <c r="J113" s="18"/>
      <c r="K113" s="18"/>
      <c r="L113" s="18"/>
      <c r="M113" s="18"/>
      <c r="N113" s="18"/>
      <c r="O113" s="18"/>
      <c r="P113" s="18"/>
      <c r="Q113" s="18"/>
      <c r="R113" s="18"/>
      <c r="S113" s="18"/>
      <c r="T113" s="18"/>
      <c r="U113" s="18"/>
      <c r="V113" s="18"/>
      <c r="W113" s="18"/>
    </row>
    <row r="114" spans="1:23" ht="33" customHeight="1" x14ac:dyDescent="0.2">
      <c r="A114" s="20" t="s">
        <v>31</v>
      </c>
      <c r="B114" s="27">
        <v>74207.7</v>
      </c>
      <c r="C114" s="27">
        <v>8269</v>
      </c>
      <c r="D114" s="27">
        <v>8106.1</v>
      </c>
      <c r="E114" s="6">
        <f t="shared" si="27"/>
        <v>98.029991534647493</v>
      </c>
      <c r="F114" s="6">
        <f t="shared" si="28"/>
        <v>-162.89999999999964</v>
      </c>
      <c r="G114" s="18"/>
      <c r="H114" s="18"/>
      <c r="I114" s="18"/>
      <c r="J114" s="18"/>
      <c r="K114" s="18"/>
      <c r="L114" s="18"/>
      <c r="M114" s="18"/>
      <c r="N114" s="18"/>
      <c r="O114" s="18"/>
      <c r="P114" s="18"/>
      <c r="Q114" s="18"/>
      <c r="R114" s="18"/>
      <c r="S114" s="18"/>
      <c r="T114" s="18"/>
      <c r="U114" s="18"/>
      <c r="V114" s="18"/>
      <c r="W114" s="18"/>
    </row>
    <row r="115" spans="1:23" ht="26.25" x14ac:dyDescent="0.2">
      <c r="A115" s="20" t="s">
        <v>32</v>
      </c>
      <c r="B115" s="27">
        <v>57806.9</v>
      </c>
      <c r="C115" s="27">
        <v>19975.3</v>
      </c>
      <c r="D115" s="27">
        <v>11033</v>
      </c>
      <c r="E115" s="6">
        <f t="shared" si="27"/>
        <v>55.233213018077329</v>
      </c>
      <c r="F115" s="6">
        <f t="shared" si="28"/>
        <v>-8942.2999999999993</v>
      </c>
      <c r="G115" s="18"/>
      <c r="H115" s="18"/>
      <c r="I115" s="18"/>
      <c r="J115" s="18"/>
      <c r="K115" s="18"/>
      <c r="L115" s="18"/>
      <c r="M115" s="18"/>
      <c r="N115" s="18"/>
      <c r="O115" s="18"/>
      <c r="P115" s="18"/>
      <c r="Q115" s="18"/>
      <c r="R115" s="18"/>
      <c r="S115" s="18"/>
      <c r="T115" s="18"/>
      <c r="U115" s="18"/>
      <c r="V115" s="18"/>
      <c r="W115" s="18"/>
    </row>
    <row r="116" spans="1:23" ht="26.25" x14ac:dyDescent="0.2">
      <c r="A116" s="20" t="s">
        <v>42</v>
      </c>
      <c r="B116" s="27">
        <v>9891</v>
      </c>
      <c r="C116" s="27">
        <v>1777.2</v>
      </c>
      <c r="D116" s="27">
        <v>1767.3</v>
      </c>
      <c r="E116" s="6">
        <f t="shared" si="27"/>
        <v>99.442943956785939</v>
      </c>
      <c r="F116" s="6">
        <f t="shared" si="28"/>
        <v>-9.9000000000000909</v>
      </c>
      <c r="G116" s="18"/>
      <c r="H116" s="18"/>
      <c r="I116" s="18"/>
      <c r="J116" s="18"/>
      <c r="K116" s="18"/>
      <c r="L116" s="18"/>
      <c r="M116" s="18"/>
      <c r="N116" s="18"/>
      <c r="O116" s="18"/>
      <c r="P116" s="18"/>
      <c r="Q116" s="18"/>
      <c r="R116" s="18"/>
      <c r="S116" s="18"/>
      <c r="T116" s="18"/>
      <c r="U116" s="18"/>
      <c r="V116" s="18"/>
      <c r="W116" s="18"/>
    </row>
    <row r="117" spans="1:23" ht="26.25" x14ac:dyDescent="0.2">
      <c r="A117" s="20" t="s">
        <v>43</v>
      </c>
      <c r="B117" s="27">
        <v>3.6</v>
      </c>
      <c r="C117" s="27">
        <v>0</v>
      </c>
      <c r="D117" s="27">
        <v>0</v>
      </c>
      <c r="E117" s="6" t="e">
        <f t="shared" si="27"/>
        <v>#DIV/0!</v>
      </c>
      <c r="F117" s="6">
        <f t="shared" si="28"/>
        <v>0</v>
      </c>
      <c r="G117" s="18"/>
      <c r="H117" s="18"/>
      <c r="I117" s="18"/>
      <c r="J117" s="18"/>
      <c r="K117" s="18"/>
      <c r="L117" s="18"/>
      <c r="M117" s="18"/>
      <c r="N117" s="18"/>
      <c r="O117" s="18"/>
      <c r="P117" s="18"/>
      <c r="Q117" s="18"/>
      <c r="R117" s="18"/>
      <c r="S117" s="18"/>
      <c r="T117" s="18"/>
      <c r="U117" s="18"/>
      <c r="V117" s="18"/>
      <c r="W117" s="18"/>
    </row>
    <row r="118" spans="1:23" s="22" customFormat="1" ht="26.25" x14ac:dyDescent="0.2">
      <c r="A118" s="20" t="s">
        <v>33</v>
      </c>
      <c r="B118" s="27">
        <v>22695.599999999999</v>
      </c>
      <c r="C118" s="27">
        <v>3782.7</v>
      </c>
      <c r="D118" s="27">
        <v>3782.7</v>
      </c>
      <c r="E118" s="6">
        <f t="shared" si="27"/>
        <v>100</v>
      </c>
      <c r="F118" s="6">
        <f t="shared" si="28"/>
        <v>0</v>
      </c>
      <c r="G118" s="18"/>
      <c r="H118" s="18"/>
      <c r="I118" s="18"/>
      <c r="J118" s="18"/>
      <c r="K118" s="18"/>
      <c r="L118" s="18"/>
      <c r="M118" s="18"/>
      <c r="N118" s="18"/>
      <c r="O118" s="18"/>
      <c r="P118" s="18"/>
      <c r="Q118" s="18"/>
      <c r="R118" s="18"/>
      <c r="S118" s="18"/>
      <c r="T118" s="18"/>
      <c r="U118" s="18"/>
      <c r="V118" s="18"/>
      <c r="W118" s="18"/>
    </row>
    <row r="119" spans="1:23" ht="25.5" x14ac:dyDescent="0.2">
      <c r="A119" s="25" t="s">
        <v>34</v>
      </c>
      <c r="B119" s="9">
        <f>SUM(B108:B118)</f>
        <v>12180920.999999998</v>
      </c>
      <c r="C119" s="9">
        <f>SUM(C108:C118)</f>
        <v>288207.8</v>
      </c>
      <c r="D119" s="9">
        <f>SUM(D108:D118)</f>
        <v>147490.29999999999</v>
      </c>
      <c r="E119" s="6">
        <f t="shared" si="27"/>
        <v>51.174985548621507</v>
      </c>
      <c r="F119" s="6">
        <f t="shared" si="28"/>
        <v>-140717.5</v>
      </c>
      <c r="G119" s="18"/>
      <c r="H119" s="18"/>
      <c r="I119" s="18"/>
      <c r="J119" s="18"/>
      <c r="K119" s="18"/>
      <c r="L119" s="18"/>
      <c r="M119" s="18"/>
      <c r="N119" s="18"/>
      <c r="O119" s="18"/>
      <c r="P119" s="18"/>
      <c r="Q119" s="18"/>
      <c r="R119" s="18"/>
      <c r="S119" s="18"/>
      <c r="T119" s="18"/>
      <c r="U119" s="18"/>
      <c r="V119" s="18"/>
      <c r="W119" s="18"/>
    </row>
    <row r="120" spans="1:23" ht="37.15" customHeight="1" x14ac:dyDescent="0.2">
      <c r="A120" s="28" t="s">
        <v>35</v>
      </c>
      <c r="B120" s="11">
        <f>SUM(B106-B119)</f>
        <v>-10605533.399999999</v>
      </c>
      <c r="C120" s="13">
        <f>SUM(C106-C119)</f>
        <v>-110340.1</v>
      </c>
      <c r="D120" s="7">
        <f>SUM(D106-D119)</f>
        <v>32916.5</v>
      </c>
      <c r="E120" s="6">
        <f t="shared" si="27"/>
        <v>-29.831856233590511</v>
      </c>
      <c r="F120" s="6">
        <f t="shared" si="28"/>
        <v>143256.6</v>
      </c>
      <c r="G120" s="18"/>
      <c r="H120" s="18"/>
      <c r="I120" s="18"/>
      <c r="J120" s="18"/>
      <c r="K120" s="18"/>
      <c r="L120" s="18"/>
      <c r="M120" s="18"/>
      <c r="N120" s="18"/>
      <c r="O120" s="18"/>
      <c r="P120" s="18"/>
      <c r="Q120" s="18"/>
      <c r="R120" s="18"/>
      <c r="S120" s="18"/>
      <c r="T120" s="18"/>
      <c r="U120" s="18"/>
      <c r="V120" s="18"/>
      <c r="W120" s="18"/>
    </row>
    <row r="121" spans="1:23" ht="39.6" customHeight="1" x14ac:dyDescent="0.2">
      <c r="A121" s="49"/>
      <c r="B121" s="49"/>
      <c r="C121" s="49"/>
      <c r="D121" s="49"/>
      <c r="E121" s="49"/>
      <c r="F121" s="49"/>
    </row>
    <row r="122" spans="1:23" ht="13.15" customHeight="1" x14ac:dyDescent="0.2">
      <c r="A122" s="29"/>
      <c r="B122" s="29"/>
      <c r="C122" s="30"/>
      <c r="D122" s="29"/>
      <c r="E122" s="29"/>
      <c r="F122" s="29"/>
    </row>
    <row r="123" spans="1:23" ht="26.25" customHeight="1" x14ac:dyDescent="0.2">
      <c r="A123" s="37" t="s">
        <v>110</v>
      </c>
      <c r="B123" s="37"/>
      <c r="C123" s="38"/>
      <c r="D123" s="37"/>
      <c r="E123" s="29"/>
      <c r="F123" s="29"/>
    </row>
    <row r="124" spans="1:23" ht="29.25" customHeight="1" x14ac:dyDescent="0.2">
      <c r="A124" s="37" t="s">
        <v>107</v>
      </c>
      <c r="B124" s="37"/>
      <c r="C124" s="38" t="s">
        <v>41</v>
      </c>
      <c r="D124" s="37" t="s">
        <v>41</v>
      </c>
      <c r="E124" s="29"/>
      <c r="F124" s="29"/>
    </row>
    <row r="125" spans="1:23" ht="33.75" customHeight="1" x14ac:dyDescent="0.4">
      <c r="A125" s="37" t="s">
        <v>108</v>
      </c>
      <c r="B125" s="39"/>
      <c r="C125" s="40"/>
      <c r="D125" s="39" t="s">
        <v>109</v>
      </c>
    </row>
  </sheetData>
  <autoFilter ref="A4:F121"/>
  <mergeCells count="2">
    <mergeCell ref="A1:F3"/>
    <mergeCell ref="A121:F121"/>
  </mergeCells>
  <phoneticPr fontId="1" type="noConversion"/>
  <pageMargins left="0.82677165354330717" right="0.12" top="0.15748031496062992" bottom="0" header="0.19" footer="0.25"/>
  <pageSetup scale="30" fitToHeight="4" orientation="portrait" horizontalDpi="300" r:id="rId1"/>
  <headerFooter alignWithMargins="0"/>
  <rowBreaks count="2" manualBreakCount="2">
    <brk id="34" max="5" man="1"/>
    <brk id="6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район</vt:lpstr>
      <vt:lpstr>район!Область_печати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dc:creator>
  <cp:lastModifiedBy>Ольга</cp:lastModifiedBy>
  <cp:lastPrinted>2026-03-16T07:54:38Z</cp:lastPrinted>
  <dcterms:created xsi:type="dcterms:W3CDTF">2010-11-24T10:07:58Z</dcterms:created>
  <dcterms:modified xsi:type="dcterms:W3CDTF">2026-03-16T07:54:46Z</dcterms:modified>
</cp:coreProperties>
</file>