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0770" windowHeight="7590"/>
  </bookViews>
  <sheets>
    <sheet name="консол" sheetId="1" r:id="rId1"/>
  </sheets>
  <definedNames>
    <definedName name="_xlnm._FilterDatabase" localSheetId="0" hidden="1">консол!$A$4:$F$127</definedName>
    <definedName name="_xlnm.Print_Area" localSheetId="0">консол!$A$1:$F$133</definedName>
  </definedNames>
  <calcPr calcId="145621"/>
</workbook>
</file>

<file path=xl/calcChain.xml><?xml version="1.0" encoding="utf-8"?>
<calcChain xmlns="http://schemas.openxmlformats.org/spreadsheetml/2006/main">
  <c r="D14" i="1" l="1"/>
  <c r="C14" i="1"/>
  <c r="B14" i="1"/>
  <c r="D9" i="1"/>
  <c r="C9" i="1"/>
  <c r="B9" i="1"/>
  <c r="D58" i="1" l="1"/>
  <c r="D70" i="1" l="1"/>
  <c r="E70" i="1" s="1"/>
  <c r="D68" i="1"/>
  <c r="E68" i="1" s="1"/>
  <c r="D63" i="1"/>
  <c r="D61" i="1"/>
  <c r="F61" i="1" s="1"/>
  <c r="F70" i="1" l="1"/>
  <c r="F68" i="1"/>
  <c r="E61" i="1"/>
  <c r="D101" i="1"/>
  <c r="D100" i="1"/>
  <c r="D99" i="1"/>
  <c r="D98" i="1"/>
  <c r="D97" i="1"/>
  <c r="D96" i="1"/>
  <c r="D95" i="1"/>
  <c r="D94" i="1"/>
  <c r="D93" i="1"/>
  <c r="D92" i="1"/>
  <c r="D91" i="1"/>
  <c r="D88" i="1"/>
  <c r="D87" i="1"/>
  <c r="D86" i="1"/>
  <c r="D84" i="1"/>
  <c r="D83" i="1"/>
  <c r="D82" i="1"/>
  <c r="D80" i="1"/>
  <c r="D79" i="1"/>
  <c r="D78" i="1"/>
  <c r="D77" i="1"/>
  <c r="D76" i="1"/>
  <c r="E76" i="1" s="1"/>
  <c r="D73" i="1"/>
  <c r="E73" i="1" s="1"/>
  <c r="D72" i="1"/>
  <c r="D71" i="1"/>
  <c r="D69" i="1"/>
  <c r="D67" i="1"/>
  <c r="D66" i="1"/>
  <c r="D65" i="1"/>
  <c r="D64" i="1"/>
  <c r="D62" i="1"/>
  <c r="D60" i="1"/>
  <c r="D59" i="1"/>
  <c r="F76" i="1" l="1"/>
  <c r="F73" i="1"/>
  <c r="D56" i="1"/>
  <c r="D55" i="1"/>
  <c r="D54" i="1"/>
  <c r="D53" i="1"/>
  <c r="D52" i="1"/>
  <c r="D51" i="1"/>
  <c r="D50" i="1"/>
  <c r="D49" i="1"/>
  <c r="D48" i="1"/>
  <c r="D47" i="1"/>
  <c r="D46" i="1"/>
  <c r="D45" i="1"/>
  <c r="D44" i="1"/>
  <c r="D43" i="1"/>
  <c r="D42" i="1"/>
  <c r="D39" i="1"/>
  <c r="D38" i="1"/>
  <c r="D37" i="1"/>
  <c r="D41" i="1"/>
  <c r="D40" i="1"/>
  <c r="D36" i="1"/>
  <c r="D35" i="1"/>
  <c r="D34" i="1"/>
  <c r="D33" i="1"/>
  <c r="D32" i="1"/>
  <c r="D31" i="1"/>
  <c r="D29" i="1"/>
  <c r="D30" i="1"/>
  <c r="D75" i="1"/>
  <c r="F75" i="1" s="1"/>
  <c r="E75" i="1" l="1"/>
  <c r="F94" i="1"/>
  <c r="E94" i="1" l="1"/>
  <c r="D57" i="1" l="1"/>
  <c r="D74" i="1"/>
  <c r="D81" i="1"/>
  <c r="D85" i="1"/>
  <c r="D89" i="1"/>
  <c r="D90" i="1"/>
  <c r="F57" i="1" l="1"/>
  <c r="E57" i="1"/>
  <c r="F56" i="1"/>
  <c r="E56" i="1"/>
  <c r="F54" i="1"/>
  <c r="E54" i="1"/>
  <c r="E53" i="1"/>
  <c r="E58" i="1"/>
  <c r="F84" i="1"/>
  <c r="C6" i="1"/>
  <c r="E84" i="1" l="1"/>
  <c r="F58" i="1"/>
  <c r="F53" i="1"/>
  <c r="F104" i="1"/>
  <c r="E104" i="1"/>
  <c r="B121" i="1" l="1"/>
  <c r="C121" i="1"/>
  <c r="B102" i="1"/>
  <c r="B107" i="1" s="1"/>
  <c r="F40" i="1"/>
  <c r="E40" i="1" l="1"/>
  <c r="F39" i="1" l="1"/>
  <c r="E81" i="1"/>
  <c r="F81" i="1" l="1"/>
  <c r="E39" i="1"/>
  <c r="F91" i="1"/>
  <c r="E91" i="1"/>
  <c r="F87" i="1"/>
  <c r="E87" i="1"/>
  <c r="F85" i="1"/>
  <c r="E85" i="1"/>
  <c r="F80" i="1"/>
  <c r="E80" i="1"/>
  <c r="F38" i="1"/>
  <c r="E38" i="1"/>
  <c r="F93" i="1"/>
  <c r="E93" i="1"/>
  <c r="F92" i="1"/>
  <c r="E92" i="1"/>
  <c r="F79" i="1"/>
  <c r="E79" i="1"/>
  <c r="C102" i="1" l="1"/>
  <c r="C107" i="1" s="1"/>
  <c r="E22" i="1" l="1"/>
  <c r="F22" i="1"/>
  <c r="D6" i="1"/>
  <c r="B6" i="1"/>
  <c r="B28" i="1" l="1"/>
  <c r="B108" i="1" s="1"/>
  <c r="E86" i="1"/>
  <c r="F86" i="1"/>
  <c r="E12" i="1" l="1"/>
  <c r="E60" i="1" l="1"/>
  <c r="F60" i="1"/>
  <c r="C28" i="1" l="1"/>
  <c r="C108" i="1" s="1"/>
  <c r="D102" i="1"/>
  <c r="D107" i="1" s="1"/>
  <c r="D28" i="1"/>
  <c r="F26" i="1"/>
  <c r="E33" i="1"/>
  <c r="F33" i="1"/>
  <c r="E64" i="1"/>
  <c r="E112" i="1"/>
  <c r="E62" i="1"/>
  <c r="E37" i="1"/>
  <c r="F37" i="1"/>
  <c r="F59" i="1"/>
  <c r="E59" i="1"/>
  <c r="F7" i="1"/>
  <c r="F8" i="1"/>
  <c r="F10" i="1"/>
  <c r="F11" i="1"/>
  <c r="F12" i="1"/>
  <c r="F13" i="1"/>
  <c r="F15" i="1"/>
  <c r="F16" i="1"/>
  <c r="F18" i="1"/>
  <c r="F19" i="1"/>
  <c r="F20" i="1"/>
  <c r="F21" i="1"/>
  <c r="F23" i="1"/>
  <c r="F24" i="1"/>
  <c r="F25" i="1"/>
  <c r="F27" i="1"/>
  <c r="F29" i="1"/>
  <c r="F31" i="1"/>
  <c r="F32" i="1"/>
  <c r="F34" i="1"/>
  <c r="F35" i="1"/>
  <c r="F36" i="1"/>
  <c r="F42" i="1"/>
  <c r="F43" i="1"/>
  <c r="F44" i="1"/>
  <c r="F45" i="1"/>
  <c r="F46" i="1"/>
  <c r="F47" i="1"/>
  <c r="F48" i="1"/>
  <c r="F50" i="1"/>
  <c r="F51" i="1"/>
  <c r="F52" i="1"/>
  <c r="F55" i="1"/>
  <c r="F62" i="1"/>
  <c r="F63" i="1"/>
  <c r="F64" i="1"/>
  <c r="F65" i="1"/>
  <c r="F66" i="1"/>
  <c r="F67" i="1"/>
  <c r="F69" i="1"/>
  <c r="F71" i="1"/>
  <c r="F72" i="1"/>
  <c r="F74" i="1"/>
  <c r="F77" i="1"/>
  <c r="F78" i="1"/>
  <c r="F82" i="1"/>
  <c r="F83" i="1"/>
  <c r="F88" i="1"/>
  <c r="F89" i="1"/>
  <c r="F90" i="1"/>
  <c r="F95" i="1"/>
  <c r="F96" i="1"/>
  <c r="F97" i="1"/>
  <c r="F98" i="1"/>
  <c r="F99" i="1"/>
  <c r="F100" i="1"/>
  <c r="F101" i="1"/>
  <c r="F103" i="1"/>
  <c r="F105" i="1"/>
  <c r="F109" i="1"/>
  <c r="F110" i="1"/>
  <c r="F111" i="1"/>
  <c r="F112" i="1"/>
  <c r="F113" i="1"/>
  <c r="F114" i="1"/>
  <c r="F115" i="1"/>
  <c r="F116" i="1"/>
  <c r="F117" i="1"/>
  <c r="F118" i="1"/>
  <c r="F119" i="1"/>
  <c r="F120" i="1"/>
  <c r="E7" i="1"/>
  <c r="E8" i="1"/>
  <c r="E10" i="1"/>
  <c r="E11" i="1"/>
  <c r="E13" i="1"/>
  <c r="E15" i="1"/>
  <c r="E16" i="1"/>
  <c r="E18" i="1"/>
  <c r="E19" i="1"/>
  <c r="E20" i="1"/>
  <c r="E21" i="1"/>
  <c r="E23" i="1"/>
  <c r="E24" i="1"/>
  <c r="E25" i="1"/>
  <c r="E27" i="1"/>
  <c r="E29" i="1"/>
  <c r="E31" i="1"/>
  <c r="E32" i="1"/>
  <c r="E34" i="1"/>
  <c r="E35" i="1"/>
  <c r="E36" i="1"/>
  <c r="E42" i="1"/>
  <c r="E43" i="1"/>
  <c r="E44" i="1"/>
  <c r="E45" i="1"/>
  <c r="E46" i="1"/>
  <c r="E47" i="1"/>
  <c r="E48" i="1"/>
  <c r="E50" i="1"/>
  <c r="E51" i="1"/>
  <c r="E52" i="1"/>
  <c r="E55" i="1"/>
  <c r="E63" i="1"/>
  <c r="E65" i="1"/>
  <c r="E66" i="1"/>
  <c r="E67" i="1"/>
  <c r="E69" i="1"/>
  <c r="E71" i="1"/>
  <c r="E72" i="1"/>
  <c r="E74" i="1"/>
  <c r="E77" i="1"/>
  <c r="E78" i="1"/>
  <c r="E82" i="1"/>
  <c r="E83" i="1"/>
  <c r="E88" i="1"/>
  <c r="E89" i="1"/>
  <c r="E90" i="1"/>
  <c r="E95" i="1"/>
  <c r="E96" i="1"/>
  <c r="E97" i="1"/>
  <c r="E98" i="1"/>
  <c r="E99" i="1"/>
  <c r="E100" i="1"/>
  <c r="E101" i="1"/>
  <c r="E103" i="1"/>
  <c r="E105" i="1"/>
  <c r="E109" i="1"/>
  <c r="E110" i="1"/>
  <c r="E111" i="1"/>
  <c r="E113" i="1"/>
  <c r="E114" i="1"/>
  <c r="E115" i="1"/>
  <c r="E116" i="1"/>
  <c r="E117" i="1"/>
  <c r="E118" i="1"/>
  <c r="E119" i="1"/>
  <c r="E120" i="1"/>
  <c r="D121" i="1"/>
  <c r="E26" i="1"/>
  <c r="F6" i="1" l="1"/>
  <c r="E6" i="1"/>
  <c r="D108" i="1"/>
  <c r="E9" i="1"/>
  <c r="F9" i="1"/>
  <c r="B122" i="1"/>
  <c r="F14" i="1"/>
  <c r="E14" i="1"/>
  <c r="E102" i="1"/>
  <c r="F102" i="1"/>
  <c r="E121" i="1"/>
  <c r="F121" i="1"/>
  <c r="F28" i="1" l="1"/>
  <c r="E28" i="1"/>
  <c r="D122" i="1"/>
  <c r="E106" i="1" l="1"/>
  <c r="F106" i="1"/>
  <c r="E107" i="1"/>
  <c r="F107" i="1" l="1"/>
  <c r="E108" i="1" l="1"/>
  <c r="F108" i="1"/>
  <c r="C122" i="1"/>
  <c r="F122" i="1" l="1"/>
  <c r="E122" i="1"/>
</calcChain>
</file>

<file path=xl/sharedStrings.xml><?xml version="1.0" encoding="utf-8"?>
<sst xmlns="http://schemas.openxmlformats.org/spreadsheetml/2006/main" count="130" uniqueCount="129">
  <si>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</si>
  <si>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</si>
  <si>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</si>
  <si>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</si>
  <si>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</si>
  <si>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</si>
  <si>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</si>
  <si>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</si>
  <si>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</si>
  <si>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</si>
  <si>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</si>
  <si>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</si>
  <si>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</si>
  <si>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</si>
  <si>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</si>
  <si>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</si>
  <si>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</si>
  <si>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</si>
  <si>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</si>
  <si>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</si>
  <si>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</si>
  <si>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</si>
  <si>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</si>
  <si>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</si>
  <si>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</si>
  <si>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</si>
  <si>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</si>
  <si>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</si>
  <si>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</si>
  <si>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</si>
  <si>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</si>
  <si>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</si>
  <si>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</si>
  <si>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</si>
  <si>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</si>
  <si>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</si>
  <si>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</si>
  <si>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</si>
  <si>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</si>
  <si>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</si>
  <si>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</si>
  <si>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</si>
  <si>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</si>
  <si>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</si>
  <si>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</si>
  <si>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</si>
  <si>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</si>
  <si>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</si>
  <si>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</si>
  <si>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</si>
  <si>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</si>
  <si>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</si>
  <si>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</si>
  <si>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</si>
  <si>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</si>
  <si>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</si>
  <si>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</si>
  <si>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</si>
  <si>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</si>
  <si>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</si>
  <si>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</si>
  <si>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</si>
  <si>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</si>
  <si>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</si>
  <si>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</si>
  <si>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</si>
  <si>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</si>
  <si>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</si>
  <si>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</si>
  <si>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</si>
  <si>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</si>
  <si>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</si>
  <si>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</si>
  <si>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</si>
  <si>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</si>
  <si>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</si>
  <si>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</si>
  <si>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</si>
  <si>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</si>
  <si>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</si>
  <si>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</si>
  <si>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</si>
  <si>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</si>
  <si>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</si>
  <si>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</si>
  <si>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</si>
  <si>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</si>
  <si>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</si>
  <si>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</si>
  <si>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</si>
  <si>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</si>
  <si>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</si>
  <si>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</si>
  <si>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</si>
  <si>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</si>
  <si>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</si>
  <si>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</si>
  <si>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</si>
  <si>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</si>
  <si>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</si>
  <si>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</si>
  <si>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</si>
  <si>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</si>
  <si>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</si>
  <si>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</si>
  <si>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t>
    </r>
    <r>
      <rPr>
        <b/>
        <sz val="20"/>
        <rFont val="Times New Roman"/>
        <family val="1"/>
        <charset val="204"/>
      </rPr>
      <t>(1101)</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</si>
  <si>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</si>
  <si>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</si>
  <si>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</si>
  <si>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</si>
  <si>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</si>
  <si>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</si>
  <si>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</si>
  <si>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</si>
  <si>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</si>
  <si>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</si>
  <si>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</si>
  <si>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Начальник</t>
  </si>
  <si>
    <r>
      <t xml:space="preserve">Межбюджетные трансферты из резервного фонда Ульяновской области </t>
    </r>
    <r>
      <rPr>
        <b/>
        <sz val="20"/>
        <rFont val="Times New Roman"/>
        <family val="1"/>
        <charset val="204"/>
      </rPr>
      <t>(1184)</t>
    </r>
  </si>
  <si>
    <t>Уточненный план на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</si>
  <si>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</si>
  <si>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подготовку проектов межевания земельных участков и на проведение кадастровых работ (связанных с выполнением кадастровых работ в отношении земельных участков из состава земель сельскохозяйственного назначения, государственная собственность на которые не разграничена органы местного самоуправления муниципальных образований Ульяновской области получают право распоряжения после постановки земельных участков на государственный кадастровый учет)</t>
    </r>
    <r>
      <rPr>
        <b/>
        <sz val="20"/>
        <rFont val="Times New Roman"/>
        <family val="1"/>
        <charset val="204"/>
      </rPr>
      <t xml:space="preserve"> (1158)</t>
    </r>
  </si>
  <si>
    <r>
      <t>Субсидии на реализацию мероприятий по модернизации школьных систем образования</t>
    </r>
    <r>
      <rPr>
        <b/>
        <sz val="20"/>
        <rFont val="Times New Roman"/>
        <family val="1"/>
        <charset val="204"/>
      </rPr>
      <t xml:space="preserve"> (1159)</t>
    </r>
  </si>
  <si>
    <t>План за январь -февраль 2025 г. (тыс. руб.)</t>
  </si>
  <si>
    <t>Исполнено за январь-февраль 2025 г. (тыс. руб.)</t>
  </si>
  <si>
    <t xml:space="preserve">Исполнение консолидированного бюджета МО «Ульяновский район» за январь- февраль 2025 года </t>
  </si>
  <si>
    <r>
      <t xml:space="preserve">Субсидия на обеспечение выплаты ежемесячного денежного вознаграждения советникам директоров по воспитанию и взаимодействию с детскими общественными объединениями </t>
    </r>
    <r>
      <rPr>
        <b/>
        <sz val="20"/>
        <rFont val="Times New Roman"/>
        <family val="1"/>
        <charset val="204"/>
      </rPr>
      <t>(1074)</t>
    </r>
  </si>
  <si>
    <r>
      <rPr>
        <sz val="20"/>
        <rFont val="Times New Roman"/>
        <family val="1"/>
        <charset val="204"/>
      </rPr>
      <t>Иные межбюджетные транферты из областного бюджета Ульяновской области бюджетам муниципального образования в целях финансового обеспечения расходных обязательств, связвнных с организацией выполнения комплексных кадастровых работ местного значения</t>
    </r>
    <r>
      <rPr>
        <b/>
        <sz val="20"/>
        <rFont val="Times New Roman"/>
        <family val="1"/>
        <charset val="204"/>
      </rPr>
      <t xml:space="preserve"> (1136)</t>
    </r>
  </si>
  <si>
    <r>
      <t xml:space="preserve">Иные межбюджетные транферты из областного бюджета Ульяновской области бюджетам муниципальных образований Ульяновской области в целях софинансирования, в том числе в полном объеме, расходных обязательств, возникающих в связи с погашением кредиторской задолженности муниципальных учреждений указанных муниципальных образований по уплате налогов и страховых взносовна обязательное социальное страхование </t>
    </r>
    <r>
      <rPr>
        <b/>
        <sz val="20"/>
        <rFont val="Times New Roman"/>
        <family val="1"/>
        <charset val="204"/>
      </rPr>
      <t>(1138)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</si>
</sst>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164" fontId="5" fillId="5" borderId="1" xfId="0" applyNumberFormat="1" applyFont="1" applyFill="1" applyBorder="1" applyAlignment="1">
      <alignment horizontal="right" vertical="top"/>
    </xf>
    <xf numFmtId="16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164" fontId="5" fillId="5" borderId="1" xfId="0" applyNumberFormat="1" applyFont="1" applyFill="1" applyBorder="1" applyAlignment="1">
      <alignment horizontal="right" vertical="top" wrapText="1" indent="1"/>
    </xf>
    <xf numFmtId="49" fontId="5" fillId="5" borderId="1" xfId="0" applyNumberFormat="1" applyFont="1" applyFill="1" applyBorder="1" applyAlignment="1">
      <alignment horizontal="left" vertical="center" wrapText="1"/>
    </xf>
    <xf numFmtId="0" fontId="5" fillId="5" borderId="1" xfId="0" applyFont="1" applyFill="1" applyBorder="1" applyAlignment="1">
      <alignment horizontal="left" vertical="top" wrapText="1"/>
    </xf>
    <xf numFmtId="0" fontId="12" fillId="5" borderId="1" xfId="0" applyFont="1" applyFill="1" applyBorder="1" applyAlignment="1">
      <alignment vertical="top" wrapText="1"/>
    </xf>
    <xf numFmtId="49" fontId="5" fillId="5" borderId="1" xfId="0" applyNumberFormat="1" applyFont="1" applyFill="1" applyBorder="1" applyAlignment="1" applyProtection="1">
      <alignment horizontal="left"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2"/>
  <sheetViews>
    <sheetView tabSelected="1" zoomScale="60" zoomScaleNormal="60" zoomScaleSheetLayoutView="50" workbookViewId="0">
      <pane xSplit="1" ySplit="4" topLeftCell="B99" activePane="bottomRight" state="frozen"/>
      <selection pane="topRight" activeCell="B1" sqref="B1"/>
      <selection pane="bottomLeft" activeCell="A5" sqref="A5"/>
      <selection pane="bottomRight" activeCell="C29" sqref="C29:C101"/>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53" t="s">
        <v>125</v>
      </c>
      <c r="B1" s="53"/>
      <c r="C1" s="53"/>
      <c r="D1" s="53"/>
      <c r="E1" s="53"/>
      <c r="F1" s="53"/>
    </row>
    <row r="2" spans="1:9" x14ac:dyDescent="0.2">
      <c r="A2" s="53"/>
      <c r="B2" s="53"/>
      <c r="C2" s="53"/>
      <c r="D2" s="53"/>
      <c r="E2" s="53"/>
      <c r="F2" s="53"/>
    </row>
    <row r="3" spans="1:9" ht="28.5" customHeight="1" x14ac:dyDescent="0.2">
      <c r="A3" s="54"/>
      <c r="B3" s="54"/>
      <c r="C3" s="54"/>
      <c r="D3" s="54"/>
      <c r="E3" s="54"/>
      <c r="F3" s="54"/>
    </row>
    <row r="4" spans="1:9" ht="90" x14ac:dyDescent="0.2">
      <c r="A4" s="11"/>
      <c r="B4" s="12" t="s">
        <v>119</v>
      </c>
      <c r="C4" s="13" t="s">
        <v>123</v>
      </c>
      <c r="D4" s="11" t="s">
        <v>124</v>
      </c>
      <c r="E4" s="14" t="s">
        <v>0</v>
      </c>
      <c r="F4" s="11" t="s">
        <v>36</v>
      </c>
    </row>
    <row r="5" spans="1:9" ht="27" x14ac:dyDescent="0.2">
      <c r="A5" s="11" t="s">
        <v>1</v>
      </c>
      <c r="B5" s="8"/>
      <c r="C5" s="8"/>
      <c r="D5" s="1"/>
      <c r="E5" s="3"/>
      <c r="F5" s="2"/>
    </row>
    <row r="6" spans="1:9" ht="25.5" x14ac:dyDescent="0.2">
      <c r="A6" s="21" t="s">
        <v>2</v>
      </c>
      <c r="B6" s="22">
        <f>B7+B8</f>
        <v>180170.6</v>
      </c>
      <c r="C6" s="22">
        <f>C7+C8</f>
        <v>33565.200000000004</v>
      </c>
      <c r="D6" s="23">
        <f t="shared" ref="D6" si="0">D7+D8</f>
        <v>37682.1</v>
      </c>
      <c r="E6" s="24">
        <f>D6/C6*100</f>
        <v>112.2653820027886</v>
      </c>
      <c r="F6" s="24">
        <f>D6-C6</f>
        <v>4116.8999999999942</v>
      </c>
      <c r="G6" s="15"/>
      <c r="H6" s="15"/>
      <c r="I6" s="16"/>
    </row>
    <row r="7" spans="1:9" ht="26.25" x14ac:dyDescent="0.2">
      <c r="A7" s="25" t="s">
        <v>3</v>
      </c>
      <c r="B7" s="26">
        <v>148822.5</v>
      </c>
      <c r="C7" s="26">
        <v>26273.4</v>
      </c>
      <c r="D7" s="27">
        <v>29262.3</v>
      </c>
      <c r="E7" s="24">
        <f t="shared" ref="E7:E52" si="1">D7/C7*100</f>
        <v>111.37614469387289</v>
      </c>
      <c r="F7" s="24">
        <f t="shared" ref="F7:F52" si="2">D7-C7</f>
        <v>2988.8999999999978</v>
      </c>
      <c r="G7" s="15"/>
      <c r="H7" s="15"/>
      <c r="I7" s="16"/>
    </row>
    <row r="8" spans="1:9" ht="26.25" x14ac:dyDescent="0.2">
      <c r="A8" s="28" t="s">
        <v>39</v>
      </c>
      <c r="B8" s="26">
        <v>31348.1</v>
      </c>
      <c r="C8" s="26">
        <v>7291.8</v>
      </c>
      <c r="D8" s="27">
        <v>8419.7999999999993</v>
      </c>
      <c r="E8" s="24">
        <f t="shared" si="1"/>
        <v>115.46943141611123</v>
      </c>
      <c r="F8" s="24">
        <f t="shared" si="2"/>
        <v>1127.9999999999991</v>
      </c>
      <c r="G8" s="15"/>
      <c r="H8" s="15"/>
      <c r="I8" s="16"/>
    </row>
    <row r="9" spans="1:9" ht="25.5" x14ac:dyDescent="0.2">
      <c r="A9" s="21" t="s">
        <v>4</v>
      </c>
      <c r="B9" s="22">
        <f>B10+B11+B12+B13</f>
        <v>48360.5</v>
      </c>
      <c r="C9" s="22">
        <f>C10+C11+C12+C13</f>
        <v>9755.5</v>
      </c>
      <c r="D9" s="23">
        <f>D10+D11+D12+D13</f>
        <v>11933.300000000001</v>
      </c>
      <c r="E9" s="24">
        <f t="shared" si="1"/>
        <v>122.3238173338117</v>
      </c>
      <c r="F9" s="24">
        <f t="shared" si="2"/>
        <v>2177.8000000000011</v>
      </c>
      <c r="G9" s="15"/>
      <c r="H9" s="15"/>
      <c r="I9" s="16"/>
    </row>
    <row r="10" spans="1:9" ht="26.25" x14ac:dyDescent="0.2">
      <c r="A10" s="28" t="s">
        <v>40</v>
      </c>
      <c r="B10" s="26">
        <v>38207.199999999997</v>
      </c>
      <c r="C10" s="26">
        <v>4705.6000000000004</v>
      </c>
      <c r="D10" s="29">
        <v>7030.2</v>
      </c>
      <c r="E10" s="24">
        <f t="shared" si="1"/>
        <v>149.40071404284257</v>
      </c>
      <c r="F10" s="24">
        <f t="shared" si="2"/>
        <v>2324.5999999999995</v>
      </c>
      <c r="G10" s="15"/>
      <c r="H10" s="15"/>
      <c r="I10" s="16"/>
    </row>
    <row r="11" spans="1:9" ht="52.5" x14ac:dyDescent="0.2">
      <c r="A11" s="25" t="s">
        <v>5</v>
      </c>
      <c r="B11" s="26"/>
      <c r="C11" s="26"/>
      <c r="D11" s="30">
        <v>38.200000000000003</v>
      </c>
      <c r="E11" s="24" t="e">
        <f t="shared" si="1"/>
        <v>#DIV/0!</v>
      </c>
      <c r="F11" s="24">
        <f t="shared" si="2"/>
        <v>38.200000000000003</v>
      </c>
      <c r="G11" s="15"/>
      <c r="H11" s="15"/>
      <c r="I11" s="16"/>
    </row>
    <row r="12" spans="1:9" ht="52.5" x14ac:dyDescent="0.2">
      <c r="A12" s="25" t="s">
        <v>37</v>
      </c>
      <c r="B12" s="26">
        <v>6200</v>
      </c>
      <c r="C12" s="26">
        <v>2940</v>
      </c>
      <c r="D12" s="30">
        <v>2760.8</v>
      </c>
      <c r="E12" s="24">
        <f t="shared" si="1"/>
        <v>93.904761904761912</v>
      </c>
      <c r="F12" s="24">
        <f t="shared" si="2"/>
        <v>-179.19999999999982</v>
      </c>
      <c r="G12" s="15"/>
      <c r="H12" s="15"/>
      <c r="I12" s="16"/>
    </row>
    <row r="13" spans="1:9" ht="26.25" x14ac:dyDescent="0.2">
      <c r="A13" s="25" t="s">
        <v>6</v>
      </c>
      <c r="B13" s="26">
        <v>3953.3</v>
      </c>
      <c r="C13" s="26">
        <v>2109.9</v>
      </c>
      <c r="D13" s="30">
        <v>2104.1</v>
      </c>
      <c r="E13" s="24">
        <f t="shared" si="1"/>
        <v>99.725105455234839</v>
      </c>
      <c r="F13" s="24">
        <f t="shared" si="2"/>
        <v>-5.8000000000001819</v>
      </c>
      <c r="G13" s="15"/>
      <c r="H13" s="15"/>
      <c r="I13" s="16"/>
    </row>
    <row r="14" spans="1:9" ht="25.5" x14ac:dyDescent="0.2">
      <c r="A14" s="21" t="s">
        <v>7</v>
      </c>
      <c r="B14" s="22">
        <f>B15+B16</f>
        <v>42637</v>
      </c>
      <c r="C14" s="22">
        <f>C15+C16</f>
        <v>4352.3999999999996</v>
      </c>
      <c r="D14" s="23">
        <f t="shared" ref="D14" si="3">D15+D16</f>
        <v>4169.3</v>
      </c>
      <c r="E14" s="24">
        <f t="shared" si="1"/>
        <v>95.793125631835323</v>
      </c>
      <c r="F14" s="24">
        <f t="shared" si="2"/>
        <v>-183.09999999999945</v>
      </c>
      <c r="G14" s="15"/>
      <c r="H14" s="15"/>
      <c r="I14" s="16"/>
    </row>
    <row r="15" spans="1:9" ht="26.25" x14ac:dyDescent="0.2">
      <c r="A15" s="25" t="s">
        <v>8</v>
      </c>
      <c r="B15" s="26">
        <v>13500</v>
      </c>
      <c r="C15" s="26">
        <v>1065</v>
      </c>
      <c r="D15" s="30">
        <v>774.5</v>
      </c>
      <c r="E15" s="24">
        <f t="shared" si="1"/>
        <v>72.72300469483568</v>
      </c>
      <c r="F15" s="24">
        <f t="shared" si="2"/>
        <v>-290.5</v>
      </c>
      <c r="G15" s="15"/>
      <c r="H15" s="15"/>
      <c r="I15" s="16"/>
    </row>
    <row r="16" spans="1:9" ht="26.25" x14ac:dyDescent="0.2">
      <c r="A16" s="25" t="s">
        <v>9</v>
      </c>
      <c r="B16" s="26">
        <v>29137</v>
      </c>
      <c r="C16" s="26">
        <v>3287.4</v>
      </c>
      <c r="D16" s="30">
        <v>3394.8</v>
      </c>
      <c r="E16" s="24">
        <f t="shared" si="1"/>
        <v>103.26701952911115</v>
      </c>
      <c r="F16" s="24">
        <f t="shared" si="2"/>
        <v>107.40000000000009</v>
      </c>
      <c r="G16" s="15"/>
      <c r="H16" s="15"/>
      <c r="I16" s="16"/>
    </row>
    <row r="17" spans="1:23" ht="25.5" x14ac:dyDescent="0.2">
      <c r="A17" s="31" t="s">
        <v>45</v>
      </c>
      <c r="B17" s="22">
        <v>5</v>
      </c>
      <c r="C17" s="22"/>
      <c r="D17" s="32">
        <v>12.1</v>
      </c>
      <c r="E17" s="24"/>
      <c r="F17" s="24"/>
      <c r="G17" s="15"/>
      <c r="H17" s="15"/>
      <c r="I17" s="16"/>
    </row>
    <row r="18" spans="1:23" ht="25.5" x14ac:dyDescent="0.2">
      <c r="A18" s="31" t="s">
        <v>10</v>
      </c>
      <c r="B18" s="22">
        <v>4995</v>
      </c>
      <c r="C18" s="22">
        <v>2797.1</v>
      </c>
      <c r="D18" s="32">
        <v>2835.2</v>
      </c>
      <c r="E18" s="24">
        <f t="shared" si="1"/>
        <v>101.36212505809587</v>
      </c>
      <c r="F18" s="24">
        <f t="shared" si="2"/>
        <v>38.099999999999909</v>
      </c>
      <c r="G18" s="15"/>
      <c r="H18" s="15"/>
      <c r="I18" s="16"/>
    </row>
    <row r="19" spans="1:23" ht="51" x14ac:dyDescent="0.2">
      <c r="A19" s="31" t="s">
        <v>11</v>
      </c>
      <c r="B19" s="26"/>
      <c r="C19" s="26"/>
      <c r="D19" s="32"/>
      <c r="E19" s="24" t="e">
        <f t="shared" si="1"/>
        <v>#DIV/0!</v>
      </c>
      <c r="F19" s="24">
        <f t="shared" si="2"/>
        <v>0</v>
      </c>
      <c r="G19" s="15"/>
      <c r="H19" s="15"/>
      <c r="I19" s="16"/>
    </row>
    <row r="20" spans="1:23" ht="26.25" x14ac:dyDescent="0.2">
      <c r="A20" s="25" t="s">
        <v>12</v>
      </c>
      <c r="B20" s="26"/>
      <c r="C20" s="26"/>
      <c r="D20" s="30"/>
      <c r="E20" s="24" t="e">
        <f t="shared" si="1"/>
        <v>#DIV/0!</v>
      </c>
      <c r="F20" s="24">
        <f t="shared" si="2"/>
        <v>0</v>
      </c>
      <c r="G20" s="15"/>
      <c r="H20" s="15"/>
      <c r="I20" s="16"/>
    </row>
    <row r="21" spans="1:23" ht="51" x14ac:dyDescent="0.2">
      <c r="A21" s="31" t="s">
        <v>13</v>
      </c>
      <c r="B21" s="22">
        <v>6883</v>
      </c>
      <c r="C21" s="22">
        <v>1667.5</v>
      </c>
      <c r="D21" s="32">
        <v>1780.6</v>
      </c>
      <c r="E21" s="24">
        <f t="shared" si="1"/>
        <v>106.78260869565217</v>
      </c>
      <c r="F21" s="24">
        <f t="shared" si="2"/>
        <v>113.09999999999991</v>
      </c>
      <c r="G21" s="15"/>
      <c r="H21" s="15"/>
      <c r="I21" s="16"/>
    </row>
    <row r="22" spans="1:23" ht="25.5" customHeight="1" x14ac:dyDescent="0.2">
      <c r="A22" s="31" t="s">
        <v>14</v>
      </c>
      <c r="B22" s="22">
        <v>5600</v>
      </c>
      <c r="C22" s="22">
        <v>1860</v>
      </c>
      <c r="D22" s="23">
        <v>1869.7</v>
      </c>
      <c r="E22" s="24">
        <f t="shared" si="1"/>
        <v>100.52150537634408</v>
      </c>
      <c r="F22" s="24">
        <f t="shared" si="2"/>
        <v>9.7000000000000455</v>
      </c>
      <c r="G22" s="15"/>
      <c r="H22" s="15"/>
      <c r="I22" s="16"/>
    </row>
    <row r="23" spans="1:23" ht="51" x14ac:dyDescent="0.2">
      <c r="A23" s="21" t="s">
        <v>15</v>
      </c>
      <c r="B23" s="22">
        <v>1750</v>
      </c>
      <c r="C23" s="22">
        <v>389</v>
      </c>
      <c r="D23" s="23">
        <v>397.4</v>
      </c>
      <c r="E23" s="24">
        <f t="shared" si="1"/>
        <v>102.15938303341903</v>
      </c>
      <c r="F23" s="24">
        <f t="shared" si="2"/>
        <v>8.3999999999999773</v>
      </c>
      <c r="G23" s="15"/>
      <c r="H23" s="15"/>
      <c r="I23" s="16"/>
    </row>
    <row r="24" spans="1:23" ht="52.5" x14ac:dyDescent="0.2">
      <c r="A24" s="25" t="s">
        <v>16</v>
      </c>
      <c r="B24" s="26"/>
      <c r="C24" s="26"/>
      <c r="D24" s="30"/>
      <c r="E24" s="24" t="e">
        <f t="shared" si="1"/>
        <v>#DIV/0!</v>
      </c>
      <c r="F24" s="24">
        <f t="shared" si="2"/>
        <v>0</v>
      </c>
      <c r="G24" s="15"/>
      <c r="H24" s="15"/>
      <c r="I24" s="16"/>
    </row>
    <row r="25" spans="1:23" ht="25.5" x14ac:dyDescent="0.2">
      <c r="A25" s="31" t="s">
        <v>17</v>
      </c>
      <c r="B25" s="22">
        <v>1200</v>
      </c>
      <c r="C25" s="22">
        <v>360.3</v>
      </c>
      <c r="D25" s="32">
        <v>365.1</v>
      </c>
      <c r="E25" s="24">
        <f t="shared" si="1"/>
        <v>101.33222314737719</v>
      </c>
      <c r="F25" s="24">
        <f t="shared" si="2"/>
        <v>4.8000000000000114</v>
      </c>
      <c r="G25" s="15"/>
      <c r="H25" s="15"/>
      <c r="I25" s="16"/>
    </row>
    <row r="26" spans="1:23" ht="25.5" x14ac:dyDescent="0.2">
      <c r="A26" s="31" t="s">
        <v>18</v>
      </c>
      <c r="B26" s="22">
        <v>773.9</v>
      </c>
      <c r="C26" s="22">
        <v>117</v>
      </c>
      <c r="D26" s="32">
        <v>692</v>
      </c>
      <c r="E26" s="24">
        <f t="shared" si="1"/>
        <v>591.45299145299145</v>
      </c>
      <c r="F26" s="24">
        <f t="shared" si="2"/>
        <v>575</v>
      </c>
      <c r="G26" s="15"/>
      <c r="H26" s="15"/>
      <c r="I26" s="16"/>
    </row>
    <row r="27" spans="1:23" ht="51" x14ac:dyDescent="0.2">
      <c r="A27" s="31" t="s">
        <v>19</v>
      </c>
      <c r="B27" s="22">
        <v>10466.5</v>
      </c>
      <c r="C27" s="22">
        <v>9812.5</v>
      </c>
      <c r="D27" s="23">
        <v>13550.4</v>
      </c>
      <c r="E27" s="24">
        <f t="shared" si="1"/>
        <v>138.0932484076433</v>
      </c>
      <c r="F27" s="24">
        <f t="shared" si="2"/>
        <v>3737.8999999999996</v>
      </c>
      <c r="G27" s="15"/>
      <c r="H27" s="15"/>
      <c r="I27" s="16"/>
    </row>
    <row r="28" spans="1:23" s="17" customFormat="1" ht="25.5" x14ac:dyDescent="0.2">
      <c r="A28" s="33" t="s">
        <v>20</v>
      </c>
      <c r="B28" s="24">
        <f>B6+B9+B14+B18+B17+B19+B21+B22+B23+B25+B26+B27</f>
        <v>302841.5</v>
      </c>
      <c r="C28" s="24">
        <f>C6+C9+C14+C18+C17+C19+C21+C22+C23+C25+C26+C27</f>
        <v>64676.500000000007</v>
      </c>
      <c r="D28" s="24">
        <f>D6+D9+D14+D18+D17+D19+D21+D22+D23+D25+D26+D27</f>
        <v>75287.199999999997</v>
      </c>
      <c r="E28" s="24">
        <f t="shared" si="1"/>
        <v>116.40580427203078</v>
      </c>
      <c r="F28" s="24">
        <f t="shared" si="2"/>
        <v>10610.69999999999</v>
      </c>
      <c r="G28" s="15"/>
      <c r="H28" s="15"/>
      <c r="I28" s="16"/>
      <c r="J28" s="16"/>
      <c r="K28" s="16"/>
      <c r="L28" s="16"/>
      <c r="M28" s="16"/>
      <c r="N28" s="16"/>
      <c r="O28" s="16"/>
      <c r="P28" s="16"/>
      <c r="Q28" s="16"/>
      <c r="R28" s="16"/>
      <c r="S28" s="16"/>
      <c r="T28" s="16"/>
      <c r="U28" s="16"/>
      <c r="V28" s="16"/>
      <c r="W28" s="16"/>
    </row>
    <row r="29" spans="1:23" ht="193.5" customHeight="1" x14ac:dyDescent="0.2">
      <c r="A29" s="47" t="s">
        <v>109</v>
      </c>
      <c r="B29" s="26">
        <v>551</v>
      </c>
      <c r="C29" s="26">
        <v>145.69999999999999</v>
      </c>
      <c r="D29" s="26">
        <f t="shared" ref="D29" si="4">C29</f>
        <v>145.69999999999999</v>
      </c>
      <c r="E29" s="24">
        <f t="shared" si="1"/>
        <v>100</v>
      </c>
      <c r="F29" s="24">
        <f t="shared" si="2"/>
        <v>0</v>
      </c>
      <c r="G29" s="5"/>
      <c r="H29" s="16"/>
      <c r="I29" s="16"/>
      <c r="J29" s="16"/>
      <c r="K29" s="16"/>
      <c r="L29" s="16"/>
      <c r="M29" s="16"/>
      <c r="N29" s="16"/>
      <c r="O29" s="16"/>
      <c r="P29" s="16"/>
      <c r="Q29" s="16"/>
      <c r="R29" s="16"/>
      <c r="S29" s="16"/>
      <c r="T29" s="16"/>
      <c r="U29" s="16"/>
      <c r="V29" s="16"/>
      <c r="W29" s="16"/>
    </row>
    <row r="30" spans="1:23" ht="61.5" customHeight="1" x14ac:dyDescent="0.2">
      <c r="A30" s="47" t="s">
        <v>108</v>
      </c>
      <c r="B30" s="26"/>
      <c r="C30" s="26"/>
      <c r="D30" s="26">
        <f t="shared" ref="D30:D100" si="5">C30</f>
        <v>0</v>
      </c>
      <c r="E30" s="24"/>
      <c r="F30" s="24"/>
      <c r="G30" s="5"/>
      <c r="H30" s="16"/>
      <c r="I30" s="16"/>
      <c r="J30" s="16"/>
      <c r="K30" s="16"/>
      <c r="L30" s="16"/>
      <c r="M30" s="16"/>
      <c r="N30" s="16"/>
      <c r="O30" s="16"/>
      <c r="P30" s="16"/>
      <c r="Q30" s="16"/>
      <c r="R30" s="16"/>
      <c r="S30" s="16"/>
      <c r="T30" s="16"/>
      <c r="U30" s="16"/>
      <c r="V30" s="16"/>
      <c r="W30" s="16"/>
    </row>
    <row r="31" spans="1:23" ht="131.25" x14ac:dyDescent="0.2">
      <c r="A31" s="47" t="s">
        <v>48</v>
      </c>
      <c r="B31" s="26">
        <v>33.1</v>
      </c>
      <c r="C31" s="26">
        <v>0</v>
      </c>
      <c r="D31" s="26">
        <f t="shared" si="5"/>
        <v>0</v>
      </c>
      <c r="E31" s="24" t="e">
        <f t="shared" si="1"/>
        <v>#DIV/0!</v>
      </c>
      <c r="F31" s="24">
        <f t="shared" si="2"/>
        <v>0</v>
      </c>
      <c r="G31" s="5"/>
      <c r="H31" s="16"/>
      <c r="I31" s="16"/>
      <c r="J31" s="16"/>
      <c r="K31" s="16"/>
      <c r="L31" s="16"/>
      <c r="M31" s="16"/>
      <c r="N31" s="16"/>
      <c r="O31" s="16"/>
      <c r="P31" s="16"/>
      <c r="Q31" s="16"/>
      <c r="R31" s="16"/>
      <c r="S31" s="16"/>
      <c r="T31" s="16"/>
      <c r="U31" s="16"/>
      <c r="V31" s="16"/>
      <c r="W31" s="16"/>
    </row>
    <row r="32" spans="1:23" ht="78.75" x14ac:dyDescent="0.2">
      <c r="A32" s="47" t="s">
        <v>49</v>
      </c>
      <c r="B32" s="26">
        <v>263621.90000000002</v>
      </c>
      <c r="C32" s="26">
        <v>65029</v>
      </c>
      <c r="D32" s="26">
        <f t="shared" si="5"/>
        <v>65029</v>
      </c>
      <c r="E32" s="24">
        <f t="shared" si="1"/>
        <v>100</v>
      </c>
      <c r="F32" s="24">
        <f t="shared" si="2"/>
        <v>0</v>
      </c>
      <c r="G32" s="16"/>
      <c r="H32" s="16"/>
      <c r="I32" s="16"/>
      <c r="J32" s="16"/>
      <c r="K32" s="16"/>
      <c r="L32" s="16"/>
      <c r="M32" s="16"/>
      <c r="N32" s="16"/>
      <c r="O32" s="16"/>
      <c r="P32" s="16"/>
      <c r="Q32" s="16"/>
      <c r="R32" s="16"/>
      <c r="S32" s="16"/>
      <c r="T32" s="16"/>
      <c r="U32" s="16"/>
      <c r="V32" s="16"/>
      <c r="W32" s="16"/>
    </row>
    <row r="33" spans="1:23" ht="26.25" x14ac:dyDescent="0.2">
      <c r="A33" s="47" t="s">
        <v>50</v>
      </c>
      <c r="B33" s="26">
        <v>103.2</v>
      </c>
      <c r="C33" s="26">
        <v>0</v>
      </c>
      <c r="D33" s="26">
        <f t="shared" si="5"/>
        <v>0</v>
      </c>
      <c r="E33" s="24" t="e">
        <f t="shared" si="1"/>
        <v>#DIV/0!</v>
      </c>
      <c r="F33" s="24">
        <f t="shared" si="2"/>
        <v>0</v>
      </c>
      <c r="G33" s="16"/>
      <c r="H33" s="16"/>
      <c r="I33" s="16"/>
      <c r="J33" s="16"/>
      <c r="K33" s="16"/>
      <c r="L33" s="16"/>
      <c r="M33" s="16"/>
      <c r="N33" s="16"/>
      <c r="O33" s="16"/>
      <c r="P33" s="16"/>
      <c r="Q33" s="16"/>
      <c r="R33" s="16"/>
      <c r="S33" s="16"/>
      <c r="T33" s="16"/>
      <c r="U33" s="16"/>
      <c r="V33" s="16"/>
      <c r="W33" s="16"/>
    </row>
    <row r="34" spans="1:23" ht="52.5" x14ac:dyDescent="0.2">
      <c r="A34" s="47" t="s">
        <v>51</v>
      </c>
      <c r="B34" s="46">
        <v>29841.8</v>
      </c>
      <c r="C34" s="48">
        <v>7638.2</v>
      </c>
      <c r="D34" s="26">
        <f t="shared" si="5"/>
        <v>7638.2</v>
      </c>
      <c r="E34" s="24">
        <f t="shared" si="1"/>
        <v>100</v>
      </c>
      <c r="F34" s="24">
        <f t="shared" si="2"/>
        <v>0</v>
      </c>
      <c r="G34" s="16"/>
      <c r="H34" s="16"/>
      <c r="I34" s="16"/>
      <c r="J34" s="16"/>
      <c r="K34" s="16"/>
      <c r="L34" s="16"/>
      <c r="M34" s="16"/>
      <c r="N34" s="16"/>
      <c r="O34" s="16"/>
      <c r="P34" s="16"/>
      <c r="Q34" s="16"/>
      <c r="R34" s="16"/>
      <c r="S34" s="16"/>
      <c r="T34" s="16"/>
      <c r="U34" s="16"/>
      <c r="V34" s="16"/>
      <c r="W34" s="16"/>
    </row>
    <row r="35" spans="1:23" ht="105" x14ac:dyDescent="0.2">
      <c r="A35" s="47" t="s">
        <v>52</v>
      </c>
      <c r="B35" s="26">
        <v>23.5</v>
      </c>
      <c r="C35" s="26">
        <v>5.9</v>
      </c>
      <c r="D35" s="26">
        <f t="shared" si="5"/>
        <v>5.9</v>
      </c>
      <c r="E35" s="24">
        <f t="shared" si="1"/>
        <v>100</v>
      </c>
      <c r="F35" s="24">
        <f t="shared" si="2"/>
        <v>0</v>
      </c>
      <c r="G35" s="16"/>
      <c r="H35" s="16"/>
      <c r="I35" s="16"/>
      <c r="J35" s="16"/>
      <c r="K35" s="16"/>
      <c r="L35" s="16"/>
      <c r="M35" s="16"/>
      <c r="N35" s="16"/>
      <c r="O35" s="16"/>
      <c r="P35" s="16"/>
      <c r="Q35" s="16"/>
      <c r="R35" s="16"/>
      <c r="S35" s="16"/>
      <c r="T35" s="16"/>
      <c r="U35" s="16"/>
      <c r="V35" s="16"/>
      <c r="W35" s="16"/>
    </row>
    <row r="36" spans="1:23" ht="78.75" x14ac:dyDescent="0.2">
      <c r="A36" s="47" t="s">
        <v>53</v>
      </c>
      <c r="B36" s="26">
        <v>1453.1</v>
      </c>
      <c r="C36" s="26">
        <v>392.4</v>
      </c>
      <c r="D36" s="26">
        <f t="shared" si="5"/>
        <v>392.4</v>
      </c>
      <c r="E36" s="24">
        <f t="shared" si="1"/>
        <v>100</v>
      </c>
      <c r="F36" s="24">
        <f t="shared" si="2"/>
        <v>0</v>
      </c>
      <c r="G36" s="16"/>
      <c r="H36" s="16"/>
      <c r="I36" s="16"/>
      <c r="J36" s="16"/>
      <c r="K36" s="16"/>
      <c r="L36" s="16"/>
      <c r="M36" s="16"/>
      <c r="N36" s="16"/>
      <c r="O36" s="16"/>
      <c r="P36" s="16"/>
      <c r="Q36" s="16"/>
      <c r="R36" s="16"/>
      <c r="S36" s="16"/>
      <c r="T36" s="16"/>
      <c r="U36" s="16"/>
      <c r="V36" s="16"/>
      <c r="W36" s="16"/>
    </row>
    <row r="37" spans="1:23" ht="131.25" x14ac:dyDescent="0.2">
      <c r="A37" s="49" t="s">
        <v>54</v>
      </c>
      <c r="B37" s="34">
        <v>0</v>
      </c>
      <c r="C37" s="34">
        <v>0</v>
      </c>
      <c r="D37" s="26">
        <f t="shared" si="5"/>
        <v>0</v>
      </c>
      <c r="E37" s="24" t="e">
        <f>D37/C37*100</f>
        <v>#DIV/0!</v>
      </c>
      <c r="F37" s="24">
        <f>D37-C37</f>
        <v>0</v>
      </c>
      <c r="G37" s="16"/>
      <c r="H37" s="16"/>
      <c r="I37" s="16"/>
      <c r="J37" s="16"/>
      <c r="K37" s="16"/>
      <c r="L37" s="16"/>
      <c r="M37" s="16"/>
      <c r="N37" s="16"/>
      <c r="O37" s="16"/>
      <c r="P37" s="16"/>
      <c r="Q37" s="16"/>
      <c r="R37" s="16"/>
      <c r="S37" s="16"/>
      <c r="T37" s="16"/>
      <c r="U37" s="16"/>
      <c r="V37" s="16"/>
      <c r="W37" s="16"/>
    </row>
    <row r="38" spans="1:23" ht="52.5" x14ac:dyDescent="0.2">
      <c r="A38" s="49" t="s">
        <v>55</v>
      </c>
      <c r="B38" s="35">
        <v>0</v>
      </c>
      <c r="C38" s="35">
        <v>0</v>
      </c>
      <c r="D38" s="26">
        <f t="shared" si="5"/>
        <v>0</v>
      </c>
      <c r="E38" s="24" t="e">
        <f>D38/C38*100</f>
        <v>#DIV/0!</v>
      </c>
      <c r="F38" s="24">
        <f>D38-C38</f>
        <v>0</v>
      </c>
      <c r="G38" s="16"/>
      <c r="H38" s="16"/>
      <c r="I38" s="16"/>
      <c r="J38" s="16"/>
      <c r="K38" s="16"/>
      <c r="L38" s="16"/>
      <c r="M38" s="16"/>
      <c r="N38" s="16"/>
      <c r="O38" s="16"/>
      <c r="P38" s="16"/>
      <c r="Q38" s="16"/>
      <c r="R38" s="16"/>
      <c r="S38" s="16"/>
      <c r="T38" s="16"/>
      <c r="U38" s="16"/>
      <c r="V38" s="16"/>
      <c r="W38" s="16"/>
    </row>
    <row r="39" spans="1:23" ht="78.75" x14ac:dyDescent="0.2">
      <c r="A39" s="47" t="s">
        <v>56</v>
      </c>
      <c r="B39" s="34">
        <v>0</v>
      </c>
      <c r="C39" s="34">
        <v>0</v>
      </c>
      <c r="D39" s="26">
        <f t="shared" si="5"/>
        <v>0</v>
      </c>
      <c r="E39" s="24" t="e">
        <f t="shared" ref="E39:E40" si="6">D39/C39*100</f>
        <v>#DIV/0!</v>
      </c>
      <c r="F39" s="24">
        <f t="shared" ref="F39:F40" si="7">D39-C39</f>
        <v>0</v>
      </c>
      <c r="G39" s="16"/>
      <c r="H39" s="16"/>
      <c r="I39" s="16"/>
      <c r="J39" s="16"/>
      <c r="K39" s="16"/>
      <c r="L39" s="16"/>
      <c r="M39" s="16"/>
      <c r="N39" s="16"/>
      <c r="O39" s="16"/>
      <c r="P39" s="16"/>
      <c r="Q39" s="16"/>
      <c r="R39" s="16"/>
      <c r="S39" s="16"/>
      <c r="T39" s="16"/>
      <c r="U39" s="16"/>
      <c r="V39" s="16"/>
      <c r="W39" s="16"/>
    </row>
    <row r="40" spans="1:23" ht="78.75" x14ac:dyDescent="0.2">
      <c r="A40" s="47" t="s">
        <v>57</v>
      </c>
      <c r="B40" s="35">
        <v>0</v>
      </c>
      <c r="C40" s="35">
        <v>0</v>
      </c>
      <c r="D40" s="26">
        <f t="shared" si="5"/>
        <v>0</v>
      </c>
      <c r="E40" s="24" t="e">
        <f t="shared" si="6"/>
        <v>#DIV/0!</v>
      </c>
      <c r="F40" s="24">
        <f t="shared" si="7"/>
        <v>0</v>
      </c>
      <c r="G40" s="16"/>
      <c r="H40" s="16"/>
      <c r="I40" s="16"/>
      <c r="J40" s="16"/>
      <c r="K40" s="16"/>
      <c r="L40" s="16"/>
      <c r="M40" s="16"/>
      <c r="N40" s="16"/>
      <c r="O40" s="16"/>
      <c r="P40" s="16"/>
      <c r="Q40" s="16"/>
      <c r="R40" s="16"/>
      <c r="S40" s="16"/>
      <c r="T40" s="16"/>
      <c r="U40" s="16"/>
      <c r="V40" s="16"/>
      <c r="W40" s="16"/>
    </row>
    <row r="41" spans="1:23" ht="78.75" x14ac:dyDescent="0.2">
      <c r="A41" s="47" t="s">
        <v>116</v>
      </c>
      <c r="B41" s="34">
        <v>0</v>
      </c>
      <c r="C41" s="34">
        <v>0</v>
      </c>
      <c r="D41" s="26">
        <f t="shared" si="5"/>
        <v>0</v>
      </c>
      <c r="E41" s="24"/>
      <c r="F41" s="24"/>
      <c r="G41" s="16"/>
      <c r="H41" s="16"/>
      <c r="I41" s="16"/>
      <c r="J41" s="16"/>
      <c r="K41" s="16"/>
      <c r="L41" s="16"/>
      <c r="M41" s="16"/>
      <c r="N41" s="16"/>
      <c r="O41" s="16"/>
      <c r="P41" s="16"/>
      <c r="Q41" s="16"/>
      <c r="R41" s="16"/>
      <c r="S41" s="16"/>
      <c r="T41" s="16"/>
      <c r="U41" s="16"/>
      <c r="V41" s="16"/>
      <c r="W41" s="16"/>
    </row>
    <row r="42" spans="1:23" ht="194.25" customHeight="1" x14ac:dyDescent="0.2">
      <c r="A42" s="47" t="s">
        <v>58</v>
      </c>
      <c r="B42" s="26">
        <v>4111</v>
      </c>
      <c r="C42" s="26">
        <v>0</v>
      </c>
      <c r="D42" s="26">
        <f t="shared" si="5"/>
        <v>0</v>
      </c>
      <c r="E42" s="24" t="e">
        <f t="shared" si="1"/>
        <v>#DIV/0!</v>
      </c>
      <c r="F42" s="24">
        <f t="shared" si="2"/>
        <v>0</v>
      </c>
      <c r="G42" s="16"/>
      <c r="H42" s="16"/>
      <c r="I42" s="16"/>
      <c r="J42" s="16"/>
      <c r="K42" s="16"/>
      <c r="L42" s="16"/>
      <c r="M42" s="16"/>
      <c r="N42" s="16"/>
      <c r="O42" s="16"/>
      <c r="P42" s="16"/>
      <c r="Q42" s="16"/>
      <c r="R42" s="16"/>
      <c r="S42" s="16"/>
      <c r="T42" s="16"/>
      <c r="U42" s="16"/>
      <c r="V42" s="16"/>
      <c r="W42" s="16"/>
    </row>
    <row r="43" spans="1:23" ht="248.25" customHeight="1" x14ac:dyDescent="0.2">
      <c r="A43" s="47" t="s">
        <v>59</v>
      </c>
      <c r="B43" s="26">
        <v>10.9</v>
      </c>
      <c r="C43" s="26">
        <v>0</v>
      </c>
      <c r="D43" s="26">
        <f t="shared" si="5"/>
        <v>0</v>
      </c>
      <c r="E43" s="24" t="e">
        <f t="shared" si="1"/>
        <v>#DIV/0!</v>
      </c>
      <c r="F43" s="24">
        <f t="shared" si="2"/>
        <v>0</v>
      </c>
      <c r="G43" s="16"/>
      <c r="H43" s="16"/>
      <c r="I43" s="16"/>
      <c r="J43" s="16"/>
      <c r="K43" s="16"/>
      <c r="L43" s="16"/>
      <c r="M43" s="16"/>
      <c r="N43" s="16"/>
      <c r="O43" s="16"/>
      <c r="P43" s="16"/>
      <c r="Q43" s="16"/>
      <c r="R43" s="16"/>
      <c r="S43" s="16"/>
      <c r="T43" s="16"/>
      <c r="U43" s="16"/>
      <c r="V43" s="16"/>
      <c r="W43" s="16"/>
    </row>
    <row r="44" spans="1:23" ht="78.75" x14ac:dyDescent="0.2">
      <c r="A44" s="47" t="s">
        <v>60</v>
      </c>
      <c r="B44" s="26">
        <v>0</v>
      </c>
      <c r="C44" s="26">
        <v>0</v>
      </c>
      <c r="D44" s="26">
        <f t="shared" si="5"/>
        <v>0</v>
      </c>
      <c r="E44" s="24" t="e">
        <f t="shared" si="1"/>
        <v>#DIV/0!</v>
      </c>
      <c r="F44" s="24">
        <f t="shared" si="2"/>
        <v>0</v>
      </c>
      <c r="G44" s="16"/>
      <c r="H44" s="16"/>
      <c r="I44" s="16"/>
      <c r="J44" s="16"/>
      <c r="K44" s="16"/>
      <c r="L44" s="16"/>
      <c r="M44" s="16"/>
      <c r="N44" s="16"/>
      <c r="O44" s="16"/>
      <c r="P44" s="16"/>
      <c r="Q44" s="16"/>
      <c r="R44" s="16"/>
      <c r="S44" s="16"/>
      <c r="T44" s="16"/>
      <c r="U44" s="16"/>
      <c r="V44" s="16"/>
      <c r="W44" s="16"/>
    </row>
    <row r="45" spans="1:23" ht="60.75" customHeight="1" x14ac:dyDescent="0.2">
      <c r="A45" s="47" t="s">
        <v>104</v>
      </c>
      <c r="B45" s="34">
        <v>0</v>
      </c>
      <c r="C45" s="34">
        <v>0</v>
      </c>
      <c r="D45" s="26">
        <f t="shared" si="5"/>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47" t="s">
        <v>61</v>
      </c>
      <c r="B46" s="34">
        <v>0</v>
      </c>
      <c r="C46" s="34">
        <v>0</v>
      </c>
      <c r="D46" s="26">
        <f t="shared" si="5"/>
        <v>0</v>
      </c>
      <c r="E46" s="24" t="e">
        <f t="shared" si="1"/>
        <v>#DIV/0!</v>
      </c>
      <c r="F46" s="24">
        <f t="shared" si="2"/>
        <v>0</v>
      </c>
      <c r="G46" s="16"/>
      <c r="H46" s="16"/>
      <c r="I46" s="16"/>
      <c r="J46" s="16"/>
      <c r="K46" s="16"/>
      <c r="L46" s="16"/>
      <c r="M46" s="16"/>
      <c r="N46" s="16"/>
      <c r="O46" s="16"/>
      <c r="P46" s="16"/>
      <c r="Q46" s="16"/>
      <c r="R46" s="16"/>
      <c r="S46" s="16"/>
      <c r="T46" s="16"/>
      <c r="U46" s="16"/>
      <c r="V46" s="16"/>
      <c r="W46" s="16"/>
    </row>
    <row r="47" spans="1:23" ht="105" x14ac:dyDescent="0.2">
      <c r="A47" s="47" t="s">
        <v>62</v>
      </c>
      <c r="B47" s="26">
        <v>170.9</v>
      </c>
      <c r="C47" s="26">
        <v>0</v>
      </c>
      <c r="D47" s="26">
        <f t="shared" si="5"/>
        <v>0</v>
      </c>
      <c r="E47" s="24" t="e">
        <f t="shared" si="1"/>
        <v>#DIV/0!</v>
      </c>
      <c r="F47" s="24">
        <f t="shared" si="2"/>
        <v>0</v>
      </c>
      <c r="G47" s="5"/>
      <c r="H47" s="16"/>
      <c r="I47" s="16"/>
      <c r="J47" s="16"/>
      <c r="K47" s="16"/>
      <c r="L47" s="16"/>
      <c r="M47" s="16"/>
      <c r="N47" s="16"/>
      <c r="O47" s="16"/>
      <c r="P47" s="16"/>
      <c r="Q47" s="16"/>
      <c r="R47" s="16"/>
      <c r="S47" s="16"/>
      <c r="T47" s="16"/>
      <c r="U47" s="16"/>
      <c r="V47" s="16"/>
      <c r="W47" s="16"/>
    </row>
    <row r="48" spans="1:23" ht="78.75" x14ac:dyDescent="0.2">
      <c r="A48" s="47" t="s">
        <v>63</v>
      </c>
      <c r="B48" s="26">
        <v>0</v>
      </c>
      <c r="C48" s="26">
        <v>0</v>
      </c>
      <c r="D48" s="26">
        <f t="shared" si="5"/>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84.75" customHeight="1" x14ac:dyDescent="0.2">
      <c r="A49" s="47" t="s">
        <v>110</v>
      </c>
      <c r="B49" s="26">
        <v>1970</v>
      </c>
      <c r="C49" s="26">
        <v>0</v>
      </c>
      <c r="D49" s="26">
        <f t="shared" si="5"/>
        <v>0</v>
      </c>
      <c r="E49" s="24"/>
      <c r="F49" s="24"/>
      <c r="G49" s="16"/>
      <c r="H49" s="16"/>
      <c r="I49" s="16"/>
      <c r="J49" s="16"/>
      <c r="K49" s="16"/>
      <c r="L49" s="16"/>
      <c r="M49" s="16"/>
      <c r="N49" s="16"/>
      <c r="O49" s="16"/>
      <c r="P49" s="16"/>
      <c r="Q49" s="16"/>
      <c r="R49" s="16"/>
      <c r="S49" s="16"/>
      <c r="T49" s="16"/>
      <c r="U49" s="16"/>
      <c r="V49" s="16"/>
      <c r="W49" s="16"/>
    </row>
    <row r="50" spans="1:23" ht="111" customHeight="1" x14ac:dyDescent="0.2">
      <c r="A50" s="47" t="s">
        <v>64</v>
      </c>
      <c r="B50" s="26">
        <v>299.8</v>
      </c>
      <c r="C50" s="26">
        <v>145.30000000000001</v>
      </c>
      <c r="D50" s="26">
        <f t="shared" si="5"/>
        <v>145.30000000000001</v>
      </c>
      <c r="E50" s="24">
        <f t="shared" si="1"/>
        <v>100</v>
      </c>
      <c r="F50" s="24">
        <f t="shared" si="2"/>
        <v>0</v>
      </c>
      <c r="G50" s="16"/>
      <c r="H50" s="16"/>
      <c r="I50" s="16"/>
      <c r="J50" s="16"/>
      <c r="K50" s="16"/>
      <c r="L50" s="16"/>
      <c r="M50" s="16"/>
      <c r="N50" s="16"/>
      <c r="O50" s="16"/>
      <c r="P50" s="16"/>
      <c r="Q50" s="16"/>
      <c r="R50" s="16"/>
      <c r="S50" s="16"/>
      <c r="T50" s="16"/>
      <c r="U50" s="16"/>
      <c r="V50" s="16"/>
      <c r="W50" s="16"/>
    </row>
    <row r="51" spans="1:23" ht="111" customHeight="1" x14ac:dyDescent="0.2">
      <c r="A51" s="47" t="s">
        <v>65</v>
      </c>
      <c r="B51" s="26">
        <v>9</v>
      </c>
      <c r="C51" s="26">
        <v>0</v>
      </c>
      <c r="D51" s="26">
        <f t="shared" si="5"/>
        <v>0</v>
      </c>
      <c r="E51" s="24" t="e">
        <f t="shared" si="1"/>
        <v>#DIV/0!</v>
      </c>
      <c r="F51" s="24">
        <f t="shared" si="2"/>
        <v>0</v>
      </c>
      <c r="G51" s="16"/>
      <c r="H51" s="16"/>
      <c r="I51" s="16"/>
      <c r="J51" s="16"/>
      <c r="K51" s="16"/>
      <c r="L51" s="16"/>
      <c r="M51" s="16"/>
      <c r="N51" s="16"/>
      <c r="O51" s="16"/>
      <c r="P51" s="16"/>
      <c r="Q51" s="16"/>
      <c r="R51" s="16"/>
      <c r="S51" s="16"/>
      <c r="T51" s="16"/>
      <c r="U51" s="16"/>
      <c r="V51" s="16"/>
      <c r="W51" s="16"/>
    </row>
    <row r="52" spans="1:23" ht="165.75" customHeight="1" x14ac:dyDescent="0.2">
      <c r="A52" s="47" t="s">
        <v>66</v>
      </c>
      <c r="B52" s="26">
        <v>168</v>
      </c>
      <c r="C52" s="26">
        <v>12</v>
      </c>
      <c r="D52" s="26">
        <f t="shared" si="5"/>
        <v>12</v>
      </c>
      <c r="E52" s="24">
        <f t="shared" si="1"/>
        <v>100</v>
      </c>
      <c r="F52" s="24">
        <f t="shared" si="2"/>
        <v>0</v>
      </c>
      <c r="G52" s="5"/>
      <c r="H52" s="16"/>
      <c r="I52" s="16"/>
      <c r="J52" s="16"/>
      <c r="K52" s="16"/>
      <c r="L52" s="16"/>
      <c r="M52" s="16"/>
      <c r="N52" s="16"/>
      <c r="O52" s="16"/>
      <c r="P52" s="16"/>
      <c r="Q52" s="16"/>
      <c r="R52" s="16"/>
      <c r="S52" s="16"/>
      <c r="T52" s="16"/>
      <c r="U52" s="16"/>
      <c r="V52" s="16"/>
      <c r="W52" s="16"/>
    </row>
    <row r="53" spans="1:23" ht="78.75" x14ac:dyDescent="0.2">
      <c r="A53" s="50" t="s">
        <v>47</v>
      </c>
      <c r="B53" s="26">
        <v>4408.1000000000004</v>
      </c>
      <c r="C53" s="26">
        <v>1101</v>
      </c>
      <c r="D53" s="26">
        <f t="shared" si="5"/>
        <v>1101</v>
      </c>
      <c r="E53" s="24">
        <f t="shared" ref="E53:E54" si="8">D53/C53*100</f>
        <v>100</v>
      </c>
      <c r="F53" s="24">
        <f t="shared" ref="F53:F54" si="9">D53-C53</f>
        <v>0</v>
      </c>
      <c r="G53" s="16"/>
      <c r="H53" s="16"/>
      <c r="I53" s="16"/>
      <c r="J53" s="16"/>
      <c r="K53" s="16"/>
      <c r="L53" s="16"/>
      <c r="M53" s="16"/>
      <c r="N53" s="16"/>
      <c r="O53" s="16"/>
      <c r="P53" s="16"/>
      <c r="Q53" s="16"/>
      <c r="R53" s="16"/>
      <c r="S53" s="16"/>
      <c r="T53" s="16"/>
      <c r="U53" s="16"/>
      <c r="V53" s="16"/>
      <c r="W53" s="16"/>
    </row>
    <row r="54" spans="1:23" ht="105" x14ac:dyDescent="0.2">
      <c r="A54" s="47" t="s">
        <v>67</v>
      </c>
      <c r="B54" s="26">
        <v>0</v>
      </c>
      <c r="C54" s="26">
        <v>0</v>
      </c>
      <c r="D54" s="26">
        <f t="shared" si="5"/>
        <v>0</v>
      </c>
      <c r="E54" s="24" t="e">
        <f t="shared" si="8"/>
        <v>#DIV/0!</v>
      </c>
      <c r="F54" s="24">
        <f t="shared" si="9"/>
        <v>0</v>
      </c>
      <c r="G54" s="6"/>
      <c r="H54" s="16"/>
      <c r="I54" s="16"/>
      <c r="J54" s="16"/>
      <c r="K54" s="16"/>
      <c r="L54" s="16"/>
      <c r="M54" s="16"/>
      <c r="N54" s="16"/>
      <c r="O54" s="16"/>
      <c r="P54" s="16"/>
      <c r="Q54" s="16"/>
      <c r="R54" s="16"/>
      <c r="S54" s="16"/>
      <c r="T54" s="16"/>
      <c r="U54" s="16"/>
      <c r="V54" s="16"/>
      <c r="W54" s="16"/>
    </row>
    <row r="55" spans="1:23" ht="82.5" customHeight="1" x14ac:dyDescent="0.2">
      <c r="A55" s="47" t="s">
        <v>68</v>
      </c>
      <c r="B55" s="26">
        <v>8.1999999999999993</v>
      </c>
      <c r="C55" s="26">
        <v>0</v>
      </c>
      <c r="D55" s="26">
        <f t="shared" si="5"/>
        <v>0</v>
      </c>
      <c r="E55" s="24" t="e">
        <f t="shared" ref="E55:E95" si="10">D55/C55*100</f>
        <v>#DIV/0!</v>
      </c>
      <c r="F55" s="24">
        <f t="shared" ref="F55:F95" si="11">D55-C55</f>
        <v>0</v>
      </c>
      <c r="G55" s="16"/>
      <c r="H55" s="16"/>
      <c r="I55" s="16"/>
      <c r="J55" s="16"/>
      <c r="K55" s="16"/>
      <c r="L55" s="16"/>
      <c r="M55" s="16"/>
      <c r="N55" s="16"/>
      <c r="O55" s="16"/>
      <c r="P55" s="16"/>
      <c r="Q55" s="16"/>
      <c r="R55" s="16"/>
      <c r="S55" s="16"/>
      <c r="T55" s="16"/>
      <c r="U55" s="16"/>
      <c r="V55" s="16"/>
      <c r="W55" s="16"/>
    </row>
    <row r="56" spans="1:23" ht="148.5" customHeight="1" x14ac:dyDescent="0.2">
      <c r="A56" s="47" t="s">
        <v>111</v>
      </c>
      <c r="B56" s="26">
        <v>0</v>
      </c>
      <c r="C56" s="26">
        <v>0</v>
      </c>
      <c r="D56" s="26">
        <f t="shared" si="5"/>
        <v>0</v>
      </c>
      <c r="E56" s="24" t="e">
        <f t="shared" si="10"/>
        <v>#DIV/0!</v>
      </c>
      <c r="F56" s="24">
        <f t="shared" si="11"/>
        <v>0</v>
      </c>
      <c r="G56" s="16"/>
      <c r="H56" s="16"/>
      <c r="I56" s="16"/>
      <c r="J56" s="16"/>
      <c r="K56" s="16"/>
      <c r="L56" s="16"/>
      <c r="M56" s="16"/>
      <c r="N56" s="16"/>
      <c r="O56" s="16"/>
      <c r="P56" s="16"/>
      <c r="Q56" s="16"/>
      <c r="R56" s="16"/>
      <c r="S56" s="16"/>
      <c r="T56" s="16"/>
      <c r="U56" s="16"/>
      <c r="V56" s="16"/>
      <c r="W56" s="16"/>
    </row>
    <row r="57" spans="1:23" ht="52.5" x14ac:dyDescent="0.2">
      <c r="A57" s="47" t="s">
        <v>69</v>
      </c>
      <c r="B57" s="35">
        <v>531.29999999999995</v>
      </c>
      <c r="C57" s="35">
        <v>129.1</v>
      </c>
      <c r="D57" s="26">
        <f t="shared" si="5"/>
        <v>129.1</v>
      </c>
      <c r="E57" s="24">
        <f t="shared" si="10"/>
        <v>100</v>
      </c>
      <c r="F57" s="24">
        <f t="shared" si="11"/>
        <v>0</v>
      </c>
      <c r="G57" s="16"/>
      <c r="H57" s="16"/>
      <c r="I57" s="16"/>
      <c r="J57" s="16"/>
      <c r="K57" s="16"/>
      <c r="L57" s="16"/>
      <c r="M57" s="16"/>
      <c r="N57" s="16"/>
      <c r="O57" s="16"/>
      <c r="P57" s="16"/>
      <c r="Q57" s="16"/>
      <c r="R57" s="16"/>
      <c r="S57" s="16"/>
      <c r="T57" s="16"/>
      <c r="U57" s="16"/>
      <c r="V57" s="16"/>
      <c r="W57" s="16"/>
    </row>
    <row r="58" spans="1:23" ht="27.75" customHeight="1" x14ac:dyDescent="0.2">
      <c r="A58" s="47" t="s">
        <v>77</v>
      </c>
      <c r="B58" s="26">
        <v>3184.4</v>
      </c>
      <c r="C58" s="26">
        <v>489.3</v>
      </c>
      <c r="D58" s="26">
        <f>C58</f>
        <v>489.3</v>
      </c>
      <c r="E58" s="24">
        <f t="shared" ref="E58" si="12">D58/C58*100</f>
        <v>100</v>
      </c>
      <c r="F58" s="24">
        <f t="shared" ref="F58" si="13">D58-C58</f>
        <v>0</v>
      </c>
      <c r="G58" s="16"/>
      <c r="H58" s="16"/>
      <c r="I58" s="16"/>
      <c r="J58" s="16"/>
      <c r="K58" s="16"/>
      <c r="L58" s="16"/>
      <c r="M58" s="16"/>
      <c r="N58" s="16"/>
      <c r="O58" s="16"/>
      <c r="P58" s="16"/>
      <c r="Q58" s="16"/>
      <c r="R58" s="16"/>
      <c r="S58" s="16"/>
      <c r="T58" s="16"/>
      <c r="U58" s="16"/>
      <c r="V58" s="16"/>
      <c r="W58" s="16"/>
    </row>
    <row r="59" spans="1:23" ht="113.25" customHeight="1" x14ac:dyDescent="0.2">
      <c r="A59" s="47" t="s">
        <v>70</v>
      </c>
      <c r="B59" s="26">
        <v>16971.400000000001</v>
      </c>
      <c r="C59" s="26">
        <v>2573.1999999999998</v>
      </c>
      <c r="D59" s="26">
        <f t="shared" ref="D59:D64" si="14">C59</f>
        <v>2573.1999999999998</v>
      </c>
      <c r="E59" s="24">
        <f>D59/C59*100</f>
        <v>100</v>
      </c>
      <c r="F59" s="24">
        <f>D59-C59</f>
        <v>0</v>
      </c>
      <c r="G59" s="16"/>
      <c r="H59" s="16"/>
      <c r="I59" s="16"/>
      <c r="J59" s="16"/>
      <c r="K59" s="16"/>
      <c r="L59" s="16"/>
      <c r="M59" s="16"/>
      <c r="N59" s="16"/>
      <c r="O59" s="16"/>
      <c r="P59" s="16"/>
      <c r="Q59" s="16"/>
      <c r="R59" s="16"/>
      <c r="S59" s="16"/>
      <c r="T59" s="16"/>
      <c r="U59" s="16"/>
      <c r="V59" s="16"/>
      <c r="W59" s="16"/>
    </row>
    <row r="60" spans="1:23" ht="60.75" customHeight="1" x14ac:dyDescent="0.2">
      <c r="A60" s="47" t="s">
        <v>71</v>
      </c>
      <c r="B60" s="26">
        <v>0</v>
      </c>
      <c r="C60" s="26">
        <v>0</v>
      </c>
      <c r="D60" s="26">
        <f t="shared" si="14"/>
        <v>0</v>
      </c>
      <c r="E60" s="24" t="e">
        <f>D60/C60*100</f>
        <v>#DIV/0!</v>
      </c>
      <c r="F60" s="24">
        <f>D60-C60</f>
        <v>0</v>
      </c>
      <c r="G60" s="16"/>
      <c r="H60" s="16"/>
      <c r="I60" s="16"/>
      <c r="J60" s="16"/>
      <c r="K60" s="16"/>
      <c r="L60" s="16"/>
      <c r="M60" s="16"/>
      <c r="N60" s="16"/>
      <c r="O60" s="16"/>
      <c r="P60" s="16"/>
      <c r="Q60" s="16"/>
      <c r="R60" s="16"/>
      <c r="S60" s="16"/>
      <c r="T60" s="16"/>
      <c r="U60" s="16"/>
      <c r="V60" s="16"/>
      <c r="W60" s="16"/>
    </row>
    <row r="61" spans="1:23" ht="120.75" customHeight="1" x14ac:dyDescent="0.2">
      <c r="A61" s="47" t="s">
        <v>126</v>
      </c>
      <c r="B61" s="26">
        <v>781.2</v>
      </c>
      <c r="C61" s="26">
        <v>187.3</v>
      </c>
      <c r="D61" s="26">
        <f t="shared" ref="D61" si="15">C61</f>
        <v>187.3</v>
      </c>
      <c r="E61" s="24">
        <f>D61/C61*100</f>
        <v>100</v>
      </c>
      <c r="F61" s="24">
        <f t="shared" ref="F61" si="16">D61-C61</f>
        <v>0</v>
      </c>
      <c r="G61" s="16"/>
      <c r="H61" s="16"/>
      <c r="I61" s="16"/>
      <c r="J61" s="16"/>
      <c r="K61" s="16"/>
      <c r="L61" s="16"/>
      <c r="M61" s="16"/>
      <c r="N61" s="16"/>
      <c r="O61" s="16"/>
      <c r="P61" s="16"/>
      <c r="Q61" s="16"/>
      <c r="R61" s="16"/>
      <c r="S61" s="16"/>
      <c r="T61" s="16"/>
      <c r="U61" s="16"/>
      <c r="V61" s="16"/>
      <c r="W61" s="16"/>
    </row>
    <row r="62" spans="1:23" ht="250.5" customHeight="1" x14ac:dyDescent="0.2">
      <c r="A62" s="47" t="s">
        <v>105</v>
      </c>
      <c r="B62" s="26">
        <v>221.5</v>
      </c>
      <c r="C62" s="26">
        <v>0</v>
      </c>
      <c r="D62" s="26">
        <f t="shared" si="14"/>
        <v>0</v>
      </c>
      <c r="E62" s="24" t="e">
        <f>D62/C62*100</f>
        <v>#DIV/0!</v>
      </c>
      <c r="F62" s="24">
        <f t="shared" si="11"/>
        <v>0</v>
      </c>
      <c r="G62" s="16"/>
      <c r="H62" s="16"/>
      <c r="I62" s="16"/>
      <c r="J62" s="16"/>
      <c r="K62" s="16"/>
      <c r="L62" s="16"/>
      <c r="M62" s="16"/>
      <c r="N62" s="16"/>
      <c r="O62" s="16"/>
      <c r="P62" s="16"/>
      <c r="Q62" s="16"/>
      <c r="R62" s="16"/>
      <c r="S62" s="16"/>
      <c r="T62" s="16"/>
      <c r="U62" s="16"/>
      <c r="V62" s="16"/>
      <c r="W62" s="16"/>
    </row>
    <row r="63" spans="1:23" ht="131.25" x14ac:dyDescent="0.2">
      <c r="A63" s="47" t="s">
        <v>72</v>
      </c>
      <c r="B63" s="26">
        <v>31235.3</v>
      </c>
      <c r="C63" s="26">
        <v>7272.7</v>
      </c>
      <c r="D63" s="26">
        <f t="shared" si="14"/>
        <v>7272.7</v>
      </c>
      <c r="E63" s="24">
        <f t="shared" si="10"/>
        <v>100</v>
      </c>
      <c r="F63" s="24">
        <f t="shared" si="11"/>
        <v>0</v>
      </c>
      <c r="G63" s="16"/>
      <c r="H63" s="16"/>
      <c r="I63" s="16"/>
      <c r="J63" s="16"/>
      <c r="K63" s="16"/>
      <c r="L63" s="16"/>
      <c r="M63" s="16"/>
      <c r="N63" s="16"/>
      <c r="O63" s="16"/>
      <c r="P63" s="16"/>
      <c r="Q63" s="16"/>
      <c r="R63" s="16"/>
      <c r="S63" s="16"/>
      <c r="T63" s="16"/>
      <c r="U63" s="16"/>
      <c r="V63" s="16"/>
      <c r="W63" s="16"/>
    </row>
    <row r="64" spans="1:23" ht="78.75" x14ac:dyDescent="0.2">
      <c r="A64" s="47" t="s">
        <v>73</v>
      </c>
      <c r="B64" s="26">
        <v>1134.2</v>
      </c>
      <c r="C64" s="26">
        <v>283.5</v>
      </c>
      <c r="D64" s="26">
        <f t="shared" si="14"/>
        <v>283.5</v>
      </c>
      <c r="E64" s="24">
        <f>D64/C64*100</f>
        <v>100</v>
      </c>
      <c r="F64" s="24">
        <f t="shared" si="11"/>
        <v>0</v>
      </c>
      <c r="G64" s="16"/>
      <c r="H64" s="16"/>
      <c r="I64" s="16"/>
      <c r="J64" s="16"/>
      <c r="K64" s="16"/>
      <c r="L64" s="16"/>
      <c r="M64" s="16"/>
      <c r="N64" s="16"/>
      <c r="O64" s="16"/>
      <c r="P64" s="16"/>
      <c r="Q64" s="16"/>
      <c r="R64" s="16"/>
      <c r="S64" s="16"/>
      <c r="T64" s="16"/>
      <c r="U64" s="16"/>
      <c r="V64" s="16"/>
      <c r="W64" s="16"/>
    </row>
    <row r="65" spans="1:23" ht="78.75" x14ac:dyDescent="0.2">
      <c r="A65" s="47" t="s">
        <v>74</v>
      </c>
      <c r="B65" s="36">
        <v>19900.2</v>
      </c>
      <c r="C65" s="36">
        <v>4974</v>
      </c>
      <c r="D65" s="26">
        <f>C65</f>
        <v>4974</v>
      </c>
      <c r="E65" s="24">
        <f t="shared" si="10"/>
        <v>100</v>
      </c>
      <c r="F65" s="24">
        <f t="shared" si="11"/>
        <v>0</v>
      </c>
      <c r="G65" s="4"/>
      <c r="H65" s="16"/>
      <c r="I65" s="16"/>
      <c r="J65" s="16"/>
      <c r="K65" s="16"/>
      <c r="L65" s="16"/>
      <c r="M65" s="16"/>
      <c r="N65" s="16"/>
      <c r="O65" s="16"/>
      <c r="P65" s="16"/>
      <c r="Q65" s="16"/>
      <c r="R65" s="16"/>
      <c r="S65" s="16"/>
      <c r="T65" s="16"/>
      <c r="U65" s="16"/>
      <c r="V65" s="16"/>
      <c r="W65" s="16"/>
    </row>
    <row r="66" spans="1:23" ht="105" x14ac:dyDescent="0.2">
      <c r="A66" s="47" t="s">
        <v>75</v>
      </c>
      <c r="B66" s="26">
        <v>299.89999999999998</v>
      </c>
      <c r="C66" s="26">
        <v>75.599999999999994</v>
      </c>
      <c r="D66" s="26">
        <f t="shared" ref="D66:D73" si="17">C66</f>
        <v>75.599999999999994</v>
      </c>
      <c r="E66" s="24">
        <f t="shared" si="10"/>
        <v>100</v>
      </c>
      <c r="F66" s="24">
        <f t="shared" si="11"/>
        <v>0</v>
      </c>
      <c r="G66" s="5"/>
      <c r="H66" s="16"/>
      <c r="I66" s="16"/>
      <c r="J66" s="16"/>
      <c r="K66" s="16"/>
      <c r="L66" s="16"/>
      <c r="M66" s="16"/>
      <c r="N66" s="16"/>
      <c r="O66" s="16"/>
      <c r="P66" s="16"/>
      <c r="Q66" s="16"/>
      <c r="R66" s="16"/>
      <c r="S66" s="16"/>
      <c r="T66" s="16"/>
      <c r="U66" s="16"/>
      <c r="V66" s="16"/>
      <c r="W66" s="16"/>
    </row>
    <row r="67" spans="1:23" ht="78.75" x14ac:dyDescent="0.2">
      <c r="A67" s="47" t="s">
        <v>76</v>
      </c>
      <c r="B67" s="26">
        <v>8229.4</v>
      </c>
      <c r="C67" s="26">
        <v>2952</v>
      </c>
      <c r="D67" s="26">
        <f t="shared" si="17"/>
        <v>2952</v>
      </c>
      <c r="E67" s="24">
        <f t="shared" si="10"/>
        <v>100</v>
      </c>
      <c r="F67" s="24">
        <f t="shared" si="11"/>
        <v>0</v>
      </c>
      <c r="G67" s="16"/>
      <c r="H67" s="16"/>
      <c r="I67" s="16"/>
      <c r="J67" s="16"/>
      <c r="K67" s="16"/>
      <c r="L67" s="16"/>
      <c r="M67" s="16"/>
      <c r="N67" s="16"/>
      <c r="O67" s="16"/>
      <c r="P67" s="16"/>
      <c r="Q67" s="16"/>
      <c r="R67" s="16"/>
      <c r="S67" s="16"/>
      <c r="T67" s="16"/>
      <c r="U67" s="16"/>
      <c r="V67" s="16"/>
      <c r="W67" s="16"/>
    </row>
    <row r="68" spans="1:23" ht="30.75" customHeight="1" x14ac:dyDescent="0.2">
      <c r="A68" s="51" t="s">
        <v>127</v>
      </c>
      <c r="B68" s="26">
        <v>1000</v>
      </c>
      <c r="C68" s="26">
        <v>0</v>
      </c>
      <c r="D68" s="26">
        <f t="shared" ref="D68" si="18">C68</f>
        <v>0</v>
      </c>
      <c r="E68" s="24" t="e">
        <f t="shared" ref="E68" si="19">D68/C68*100</f>
        <v>#DIV/0!</v>
      </c>
      <c r="F68" s="24">
        <f t="shared" ref="F68" si="20">D68-C68</f>
        <v>0</v>
      </c>
      <c r="G68" s="16"/>
      <c r="H68" s="16"/>
      <c r="I68" s="16"/>
      <c r="J68" s="16"/>
      <c r="K68" s="16"/>
      <c r="L68" s="16"/>
      <c r="M68" s="16"/>
      <c r="N68" s="16"/>
      <c r="O68" s="16"/>
      <c r="P68" s="16"/>
      <c r="Q68" s="16"/>
      <c r="R68" s="16"/>
      <c r="S68" s="16"/>
      <c r="T68" s="16"/>
      <c r="U68" s="16"/>
      <c r="V68" s="16"/>
      <c r="W68" s="16"/>
    </row>
    <row r="69" spans="1:23" ht="30.75" customHeight="1" x14ac:dyDescent="0.2">
      <c r="A69" s="47" t="s">
        <v>78</v>
      </c>
      <c r="B69" s="26">
        <v>587.5</v>
      </c>
      <c r="C69" s="26">
        <v>167.5</v>
      </c>
      <c r="D69" s="26">
        <f t="shared" si="17"/>
        <v>167.5</v>
      </c>
      <c r="E69" s="24">
        <f t="shared" si="10"/>
        <v>100</v>
      </c>
      <c r="F69" s="24">
        <f t="shared" si="11"/>
        <v>0</v>
      </c>
      <c r="G69" s="16"/>
      <c r="H69" s="16"/>
      <c r="I69" s="16"/>
      <c r="J69" s="16"/>
      <c r="K69" s="16"/>
      <c r="L69" s="16"/>
      <c r="M69" s="16"/>
      <c r="N69" s="16"/>
      <c r="O69" s="16"/>
      <c r="P69" s="16"/>
      <c r="Q69" s="16"/>
      <c r="R69" s="16"/>
      <c r="S69" s="16"/>
      <c r="T69" s="16"/>
      <c r="U69" s="16"/>
      <c r="V69" s="16"/>
      <c r="W69" s="16"/>
    </row>
    <row r="70" spans="1:23" ht="236.25" x14ac:dyDescent="0.2">
      <c r="A70" s="47" t="s">
        <v>128</v>
      </c>
      <c r="B70" s="26">
        <v>35706.400000000001</v>
      </c>
      <c r="C70" s="26">
        <v>7959.8</v>
      </c>
      <c r="D70" s="26">
        <f t="shared" ref="D70" si="21">C70</f>
        <v>7959.8</v>
      </c>
      <c r="E70" s="24">
        <f t="shared" ref="E70" si="22">D70/C70*100</f>
        <v>100</v>
      </c>
      <c r="F70" s="24">
        <f t="shared" ref="F70" si="23">D70-C70</f>
        <v>0</v>
      </c>
      <c r="G70" s="16"/>
      <c r="H70" s="16"/>
      <c r="I70" s="16"/>
      <c r="J70" s="16"/>
      <c r="K70" s="16"/>
      <c r="L70" s="16"/>
      <c r="M70" s="16"/>
      <c r="N70" s="16"/>
      <c r="O70" s="16"/>
      <c r="P70" s="16"/>
      <c r="Q70" s="16"/>
      <c r="R70" s="16"/>
      <c r="S70" s="16"/>
      <c r="T70" s="16"/>
      <c r="U70" s="16"/>
      <c r="V70" s="16"/>
      <c r="W70" s="16"/>
    </row>
    <row r="71" spans="1:23" ht="105" x14ac:dyDescent="0.2">
      <c r="A71" s="47" t="s">
        <v>79</v>
      </c>
      <c r="B71" s="26">
        <v>949.6</v>
      </c>
      <c r="C71" s="26">
        <v>104.8</v>
      </c>
      <c r="D71" s="26">
        <f t="shared" si="17"/>
        <v>104.8</v>
      </c>
      <c r="E71" s="24">
        <f t="shared" si="10"/>
        <v>100</v>
      </c>
      <c r="F71" s="24">
        <f t="shared" si="11"/>
        <v>0</v>
      </c>
      <c r="G71" s="16"/>
      <c r="H71" s="16"/>
      <c r="I71" s="16"/>
      <c r="J71" s="16"/>
      <c r="K71" s="16"/>
      <c r="L71" s="16"/>
      <c r="M71" s="16"/>
      <c r="N71" s="16"/>
      <c r="O71" s="16"/>
      <c r="P71" s="16"/>
      <c r="Q71" s="16"/>
      <c r="R71" s="16"/>
      <c r="S71" s="16"/>
      <c r="T71" s="16"/>
      <c r="U71" s="16"/>
      <c r="V71" s="16"/>
      <c r="W71" s="16"/>
    </row>
    <row r="72" spans="1:23" ht="108.75" customHeight="1" x14ac:dyDescent="0.2">
      <c r="A72" s="47" t="s">
        <v>106</v>
      </c>
      <c r="B72" s="26">
        <v>98694.2</v>
      </c>
      <c r="C72" s="26">
        <v>0</v>
      </c>
      <c r="D72" s="26">
        <f t="shared" si="17"/>
        <v>0</v>
      </c>
      <c r="E72" s="24" t="e">
        <f t="shared" si="10"/>
        <v>#DIV/0!</v>
      </c>
      <c r="F72" s="24">
        <f t="shared" si="11"/>
        <v>0</v>
      </c>
      <c r="G72" s="16"/>
      <c r="H72" s="16"/>
      <c r="I72" s="16"/>
      <c r="J72" s="16"/>
      <c r="K72" s="16"/>
      <c r="L72" s="16"/>
      <c r="M72" s="16"/>
      <c r="N72" s="16"/>
      <c r="O72" s="16"/>
      <c r="P72" s="16"/>
      <c r="Q72" s="16"/>
      <c r="R72" s="16"/>
      <c r="S72" s="16"/>
      <c r="T72" s="16"/>
      <c r="U72" s="16"/>
      <c r="V72" s="16"/>
      <c r="W72" s="16"/>
    </row>
    <row r="73" spans="1:23" ht="121.5" customHeight="1" x14ac:dyDescent="0.2">
      <c r="A73" s="47" t="s">
        <v>120</v>
      </c>
      <c r="B73" s="26">
        <v>10000</v>
      </c>
      <c r="C73" s="26">
        <v>0</v>
      </c>
      <c r="D73" s="26">
        <f t="shared" si="17"/>
        <v>0</v>
      </c>
      <c r="E73" s="24" t="e">
        <f t="shared" ref="E73" si="24">D73/C73*100</f>
        <v>#DIV/0!</v>
      </c>
      <c r="F73" s="24">
        <f t="shared" ref="F73" si="25">D73-C73</f>
        <v>0</v>
      </c>
      <c r="G73" s="5"/>
      <c r="H73" s="16"/>
      <c r="I73" s="16"/>
      <c r="J73" s="16"/>
      <c r="K73" s="16"/>
      <c r="L73" s="16"/>
      <c r="M73" s="16"/>
      <c r="N73" s="16"/>
      <c r="O73" s="16"/>
      <c r="P73" s="16"/>
      <c r="Q73" s="16"/>
      <c r="R73" s="16"/>
      <c r="S73" s="16"/>
      <c r="T73" s="16"/>
      <c r="U73" s="16"/>
      <c r="V73" s="16"/>
      <c r="W73" s="16"/>
    </row>
    <row r="74" spans="1:23" ht="78.75" x14ac:dyDescent="0.2">
      <c r="A74" s="47" t="s">
        <v>80</v>
      </c>
      <c r="B74" s="26">
        <v>0</v>
      </c>
      <c r="C74" s="26">
        <v>0</v>
      </c>
      <c r="D74" s="26">
        <f t="shared" si="5"/>
        <v>0</v>
      </c>
      <c r="E74" s="24" t="e">
        <f t="shared" si="10"/>
        <v>#DIV/0!</v>
      </c>
      <c r="F74" s="24">
        <f t="shared" si="11"/>
        <v>0</v>
      </c>
      <c r="G74" s="5"/>
      <c r="H74" s="16"/>
      <c r="I74" s="16"/>
      <c r="J74" s="16"/>
      <c r="K74" s="16"/>
      <c r="L74" s="16"/>
      <c r="M74" s="16"/>
      <c r="N74" s="16"/>
      <c r="O74" s="16"/>
      <c r="P74" s="16"/>
      <c r="Q74" s="16"/>
      <c r="R74" s="16"/>
      <c r="S74" s="16"/>
      <c r="T74" s="16"/>
      <c r="U74" s="16"/>
      <c r="V74" s="16"/>
      <c r="W74" s="16"/>
    </row>
    <row r="75" spans="1:23" ht="255.75" customHeight="1" x14ac:dyDescent="0.2">
      <c r="A75" s="47" t="s">
        <v>121</v>
      </c>
      <c r="B75" s="26">
        <v>0</v>
      </c>
      <c r="C75" s="26">
        <v>0</v>
      </c>
      <c r="D75" s="26">
        <f t="shared" ref="D75:D80" si="26">C75</f>
        <v>0</v>
      </c>
      <c r="E75" s="24" t="e">
        <f t="shared" ref="E75:E76" si="27">D75/C75*100</f>
        <v>#DIV/0!</v>
      </c>
      <c r="F75" s="24">
        <f t="shared" ref="F75:F76" si="28">D75-C75</f>
        <v>0</v>
      </c>
      <c r="G75" s="5"/>
      <c r="H75" s="16"/>
      <c r="I75" s="16"/>
      <c r="J75" s="16"/>
      <c r="K75" s="16"/>
      <c r="L75" s="16"/>
      <c r="M75" s="16"/>
      <c r="N75" s="16"/>
      <c r="O75" s="16"/>
      <c r="P75" s="16"/>
      <c r="Q75" s="16"/>
      <c r="R75" s="16"/>
      <c r="S75" s="16"/>
      <c r="T75" s="16"/>
      <c r="U75" s="16"/>
      <c r="V75" s="16"/>
      <c r="W75" s="16"/>
    </row>
    <row r="76" spans="1:23" ht="90.75" customHeight="1" x14ac:dyDescent="0.2">
      <c r="A76" s="47" t="s">
        <v>122</v>
      </c>
      <c r="B76" s="26">
        <v>127872.5</v>
      </c>
      <c r="C76" s="26">
        <v>0</v>
      </c>
      <c r="D76" s="26">
        <f t="shared" si="26"/>
        <v>0</v>
      </c>
      <c r="E76" s="24" t="e">
        <f t="shared" si="27"/>
        <v>#DIV/0!</v>
      </c>
      <c r="F76" s="24">
        <f t="shared" si="28"/>
        <v>0</v>
      </c>
      <c r="G76" s="5"/>
      <c r="H76" s="16"/>
      <c r="I76" s="16"/>
      <c r="J76" s="16"/>
      <c r="K76" s="16"/>
      <c r="L76" s="16"/>
      <c r="M76" s="16"/>
      <c r="N76" s="16"/>
      <c r="O76" s="16"/>
      <c r="P76" s="16"/>
      <c r="Q76" s="16"/>
      <c r="R76" s="16"/>
      <c r="S76" s="16"/>
      <c r="T76" s="16"/>
      <c r="U76" s="16"/>
      <c r="V76" s="16"/>
      <c r="W76" s="16"/>
    </row>
    <row r="77" spans="1:23" ht="116.25" customHeight="1" x14ac:dyDescent="0.2">
      <c r="A77" s="47" t="s">
        <v>81</v>
      </c>
      <c r="B77" s="26">
        <v>80791.399999999994</v>
      </c>
      <c r="C77" s="26">
        <v>18698.599999999999</v>
      </c>
      <c r="D77" s="26">
        <f t="shared" si="26"/>
        <v>18698.599999999999</v>
      </c>
      <c r="E77" s="24">
        <f t="shared" si="10"/>
        <v>100</v>
      </c>
      <c r="F77" s="24">
        <f t="shared" si="11"/>
        <v>0</v>
      </c>
      <c r="G77" s="5"/>
      <c r="H77" s="16"/>
      <c r="I77" s="16"/>
      <c r="J77" s="16"/>
      <c r="K77" s="16"/>
      <c r="L77" s="16"/>
      <c r="M77" s="16"/>
      <c r="N77" s="16"/>
      <c r="O77" s="16"/>
      <c r="P77" s="16"/>
      <c r="Q77" s="16"/>
      <c r="R77" s="16"/>
      <c r="S77" s="16"/>
      <c r="T77" s="16"/>
      <c r="U77" s="16"/>
      <c r="V77" s="16"/>
      <c r="W77" s="16"/>
    </row>
    <row r="78" spans="1:23" ht="92.25" customHeight="1" x14ac:dyDescent="0.2">
      <c r="A78" s="47" t="s">
        <v>82</v>
      </c>
      <c r="B78" s="26">
        <v>92.6</v>
      </c>
      <c r="C78" s="26">
        <v>65.900000000000006</v>
      </c>
      <c r="D78" s="26">
        <f t="shared" si="26"/>
        <v>65.900000000000006</v>
      </c>
      <c r="E78" s="24">
        <f t="shared" si="10"/>
        <v>100</v>
      </c>
      <c r="F78" s="24">
        <f t="shared" si="11"/>
        <v>0</v>
      </c>
      <c r="G78" s="5"/>
      <c r="H78" s="16"/>
      <c r="I78" s="16"/>
      <c r="J78" s="16"/>
      <c r="K78" s="16"/>
      <c r="L78" s="16"/>
      <c r="M78" s="16"/>
      <c r="N78" s="16"/>
      <c r="O78" s="16"/>
      <c r="P78" s="16"/>
      <c r="Q78" s="16"/>
      <c r="R78" s="16"/>
      <c r="S78" s="16"/>
      <c r="T78" s="16"/>
      <c r="U78" s="16"/>
      <c r="V78" s="16"/>
      <c r="W78" s="16"/>
    </row>
    <row r="79" spans="1:23" ht="33.75" customHeight="1" x14ac:dyDescent="0.2">
      <c r="A79" s="47" t="s">
        <v>83</v>
      </c>
      <c r="B79" s="26">
        <v>148.80000000000001</v>
      </c>
      <c r="C79" s="26">
        <v>0</v>
      </c>
      <c r="D79" s="26">
        <f t="shared" si="26"/>
        <v>0</v>
      </c>
      <c r="E79" s="24" t="e">
        <f t="shared" si="10"/>
        <v>#DIV/0!</v>
      </c>
      <c r="F79" s="24">
        <f t="shared" si="11"/>
        <v>0</v>
      </c>
      <c r="G79" s="5"/>
      <c r="H79" s="16"/>
      <c r="I79" s="16"/>
      <c r="J79" s="16"/>
      <c r="K79" s="16"/>
      <c r="L79" s="16"/>
      <c r="M79" s="16"/>
      <c r="N79" s="16"/>
      <c r="O79" s="16"/>
      <c r="P79" s="16"/>
      <c r="Q79" s="16"/>
      <c r="R79" s="16"/>
      <c r="S79" s="16"/>
      <c r="T79" s="16"/>
      <c r="U79" s="16"/>
      <c r="V79" s="16"/>
      <c r="W79" s="16"/>
    </row>
    <row r="80" spans="1:23" ht="27.75" x14ac:dyDescent="0.2">
      <c r="A80" s="47" t="s">
        <v>84</v>
      </c>
      <c r="B80" s="26">
        <v>0</v>
      </c>
      <c r="C80" s="26">
        <v>0</v>
      </c>
      <c r="D80" s="26">
        <f t="shared" si="26"/>
        <v>0</v>
      </c>
      <c r="E80" s="24" t="e">
        <f t="shared" si="10"/>
        <v>#DIV/0!</v>
      </c>
      <c r="F80" s="24">
        <f t="shared" si="11"/>
        <v>0</v>
      </c>
      <c r="G80" s="5"/>
      <c r="H80" s="16"/>
      <c r="I80" s="16"/>
      <c r="J80" s="16"/>
      <c r="K80" s="16"/>
      <c r="L80" s="16"/>
      <c r="M80" s="16"/>
      <c r="N80" s="16"/>
      <c r="O80" s="16"/>
      <c r="P80" s="16"/>
      <c r="Q80" s="16"/>
      <c r="R80" s="16"/>
      <c r="S80" s="16"/>
      <c r="T80" s="16"/>
      <c r="U80" s="16"/>
      <c r="V80" s="16"/>
      <c r="W80" s="16"/>
    </row>
    <row r="81" spans="1:23" ht="52.5" x14ac:dyDescent="0.2">
      <c r="A81" s="47" t="s">
        <v>85</v>
      </c>
      <c r="B81" s="26"/>
      <c r="C81" s="26"/>
      <c r="D81" s="26">
        <f t="shared" si="5"/>
        <v>0</v>
      </c>
      <c r="E81" s="24" t="e">
        <f t="shared" ref="E81" si="29">D81/C81*100</f>
        <v>#DIV/0!</v>
      </c>
      <c r="F81" s="24">
        <f t="shared" ref="F81" si="30">D81-C81</f>
        <v>0</v>
      </c>
      <c r="G81" s="5"/>
      <c r="H81" s="16"/>
      <c r="I81" s="16"/>
      <c r="J81" s="16"/>
      <c r="K81" s="16"/>
      <c r="L81" s="16"/>
      <c r="M81" s="16"/>
      <c r="N81" s="16"/>
      <c r="O81" s="16"/>
      <c r="P81" s="16"/>
      <c r="Q81" s="16"/>
      <c r="R81" s="16"/>
      <c r="S81" s="16"/>
      <c r="T81" s="16"/>
      <c r="U81" s="16"/>
      <c r="V81" s="16"/>
      <c r="W81" s="16"/>
    </row>
    <row r="82" spans="1:23" ht="189" customHeight="1" x14ac:dyDescent="0.2">
      <c r="A82" s="47" t="s">
        <v>86</v>
      </c>
      <c r="B82" s="26">
        <v>0</v>
      </c>
      <c r="C82" s="26">
        <v>0</v>
      </c>
      <c r="D82" s="26">
        <f t="shared" si="5"/>
        <v>0</v>
      </c>
      <c r="E82" s="24" t="e">
        <f t="shared" si="10"/>
        <v>#DIV/0!</v>
      </c>
      <c r="F82" s="24">
        <f t="shared" si="11"/>
        <v>0</v>
      </c>
      <c r="G82" s="5"/>
      <c r="H82" s="16"/>
      <c r="I82" s="16"/>
      <c r="J82" s="16"/>
      <c r="K82" s="16"/>
      <c r="L82" s="16"/>
      <c r="M82" s="16"/>
      <c r="N82" s="16"/>
      <c r="O82" s="16"/>
      <c r="P82" s="16"/>
      <c r="Q82" s="16"/>
      <c r="R82" s="16"/>
      <c r="S82" s="16"/>
      <c r="T82" s="16"/>
      <c r="U82" s="16"/>
      <c r="V82" s="16"/>
      <c r="W82" s="16"/>
    </row>
    <row r="83" spans="1:23" ht="173.25" customHeight="1" x14ac:dyDescent="0.2">
      <c r="A83" s="47" t="s">
        <v>107</v>
      </c>
      <c r="B83" s="26">
        <v>470734.4</v>
      </c>
      <c r="C83" s="26">
        <v>108987</v>
      </c>
      <c r="D83" s="26">
        <f t="shared" si="5"/>
        <v>108987</v>
      </c>
      <c r="E83" s="24">
        <f t="shared" si="10"/>
        <v>100</v>
      </c>
      <c r="F83" s="24">
        <f t="shared" si="11"/>
        <v>0</v>
      </c>
      <c r="G83" s="5"/>
      <c r="H83" s="16"/>
      <c r="I83" s="16"/>
      <c r="J83" s="16"/>
      <c r="K83" s="16"/>
      <c r="L83" s="16"/>
      <c r="M83" s="16"/>
      <c r="N83" s="16"/>
      <c r="O83" s="16"/>
      <c r="P83" s="16"/>
      <c r="Q83" s="16"/>
      <c r="R83" s="16"/>
      <c r="S83" s="16"/>
      <c r="T83" s="16"/>
      <c r="U83" s="16"/>
      <c r="V83" s="16"/>
      <c r="W83" s="16"/>
    </row>
    <row r="84" spans="1:23" ht="26.25" x14ac:dyDescent="0.2">
      <c r="A84" s="49" t="s">
        <v>95</v>
      </c>
      <c r="B84" s="26">
        <v>0</v>
      </c>
      <c r="C84" s="26">
        <v>0</v>
      </c>
      <c r="D84" s="26">
        <f t="shared" si="5"/>
        <v>0</v>
      </c>
      <c r="E84" s="24" t="e">
        <f t="shared" si="10"/>
        <v>#DIV/0!</v>
      </c>
      <c r="F84" s="24">
        <f t="shared" si="11"/>
        <v>0</v>
      </c>
      <c r="G84" s="16"/>
      <c r="H84" s="16"/>
      <c r="I84" s="16"/>
      <c r="J84" s="16"/>
      <c r="K84" s="16"/>
      <c r="L84" s="16"/>
      <c r="M84" s="16"/>
      <c r="N84" s="16"/>
      <c r="O84" s="16"/>
      <c r="P84" s="16"/>
      <c r="Q84" s="16"/>
      <c r="R84" s="16"/>
      <c r="S84" s="16"/>
      <c r="T84" s="16"/>
      <c r="U84" s="16"/>
      <c r="V84" s="16"/>
      <c r="W84" s="16"/>
    </row>
    <row r="85" spans="1:23" ht="96.75" customHeight="1" x14ac:dyDescent="0.2">
      <c r="A85" s="49" t="s">
        <v>87</v>
      </c>
      <c r="B85" s="26">
        <v>2929.6</v>
      </c>
      <c r="C85" s="26">
        <v>0</v>
      </c>
      <c r="D85" s="26">
        <f t="shared" si="5"/>
        <v>0</v>
      </c>
      <c r="E85" s="24" t="e">
        <f t="shared" ref="E85" si="31">D85/C85*100</f>
        <v>#DIV/0!</v>
      </c>
      <c r="F85" s="24">
        <f t="shared" ref="F85" si="32">D85-C85</f>
        <v>0</v>
      </c>
      <c r="G85" s="6"/>
      <c r="H85" s="16"/>
      <c r="I85" s="16"/>
      <c r="J85" s="16"/>
      <c r="K85" s="16"/>
      <c r="L85" s="16"/>
      <c r="M85" s="16"/>
      <c r="N85" s="16"/>
      <c r="O85" s="16"/>
      <c r="P85" s="16"/>
      <c r="Q85" s="16"/>
      <c r="R85" s="16"/>
      <c r="S85" s="16"/>
      <c r="T85" s="16"/>
      <c r="U85" s="16"/>
      <c r="V85" s="16"/>
      <c r="W85" s="16"/>
    </row>
    <row r="86" spans="1:23" ht="140.25" customHeight="1" x14ac:dyDescent="0.2">
      <c r="A86" s="47" t="s">
        <v>88</v>
      </c>
      <c r="B86" s="26">
        <v>2031.3</v>
      </c>
      <c r="C86" s="26">
        <v>610.6</v>
      </c>
      <c r="D86" s="26">
        <f t="shared" si="5"/>
        <v>610.6</v>
      </c>
      <c r="E86" s="24">
        <f t="shared" si="10"/>
        <v>100</v>
      </c>
      <c r="F86" s="24">
        <f t="shared" si="11"/>
        <v>0</v>
      </c>
      <c r="G86" s="6"/>
      <c r="H86" s="16"/>
      <c r="I86" s="16"/>
      <c r="J86" s="16"/>
      <c r="K86" s="16"/>
      <c r="L86" s="16"/>
      <c r="M86" s="16"/>
      <c r="N86" s="16"/>
      <c r="O86" s="16"/>
      <c r="P86" s="16"/>
      <c r="Q86" s="16"/>
      <c r="R86" s="16"/>
      <c r="S86" s="16"/>
      <c r="T86" s="16"/>
      <c r="U86" s="16"/>
      <c r="V86" s="16"/>
      <c r="W86" s="16"/>
    </row>
    <row r="87" spans="1:23" ht="32.25" customHeight="1" x14ac:dyDescent="0.2">
      <c r="A87" s="47" t="s">
        <v>89</v>
      </c>
      <c r="B87" s="26">
        <v>0</v>
      </c>
      <c r="C87" s="26">
        <v>0</v>
      </c>
      <c r="D87" s="26">
        <f t="shared" si="5"/>
        <v>0</v>
      </c>
      <c r="E87" s="24" t="e">
        <f t="shared" ref="E87" si="33">D87/C87*100</f>
        <v>#DIV/0!</v>
      </c>
      <c r="F87" s="24">
        <f t="shared" ref="F87" si="34">D87-C87</f>
        <v>0</v>
      </c>
      <c r="G87" s="6"/>
      <c r="H87" s="16"/>
      <c r="I87" s="16"/>
      <c r="J87" s="16"/>
      <c r="K87" s="16"/>
      <c r="L87" s="16"/>
      <c r="M87" s="16"/>
      <c r="N87" s="16"/>
      <c r="O87" s="16"/>
      <c r="P87" s="16"/>
      <c r="Q87" s="16"/>
      <c r="R87" s="16"/>
      <c r="S87" s="16"/>
      <c r="T87" s="16"/>
      <c r="U87" s="16"/>
      <c r="V87" s="16"/>
      <c r="W87" s="16"/>
    </row>
    <row r="88" spans="1:23" ht="81" customHeight="1" x14ac:dyDescent="0.2">
      <c r="A88" s="49" t="s">
        <v>90</v>
      </c>
      <c r="B88" s="26">
        <v>8656.6</v>
      </c>
      <c r="C88" s="26">
        <v>0</v>
      </c>
      <c r="D88" s="26">
        <f t="shared" si="5"/>
        <v>0</v>
      </c>
      <c r="E88" s="24" t="e">
        <f t="shared" si="10"/>
        <v>#DIV/0!</v>
      </c>
      <c r="F88" s="24">
        <f t="shared" si="11"/>
        <v>0</v>
      </c>
      <c r="G88" s="16"/>
      <c r="H88" s="16"/>
      <c r="I88" s="16"/>
      <c r="J88" s="16"/>
      <c r="K88" s="16"/>
      <c r="L88" s="16"/>
      <c r="M88" s="16"/>
      <c r="N88" s="16"/>
      <c r="O88" s="16"/>
      <c r="P88" s="16"/>
      <c r="Q88" s="16"/>
      <c r="R88" s="16"/>
      <c r="S88" s="16"/>
      <c r="T88" s="16"/>
      <c r="U88" s="16"/>
      <c r="V88" s="16"/>
      <c r="W88" s="16"/>
    </row>
    <row r="89" spans="1:23" ht="210" x14ac:dyDescent="0.2">
      <c r="A89" s="49" t="s">
        <v>91</v>
      </c>
      <c r="B89" s="35">
        <v>0</v>
      </c>
      <c r="C89" s="35">
        <v>0</v>
      </c>
      <c r="D89" s="26">
        <f t="shared" si="5"/>
        <v>0</v>
      </c>
      <c r="E89" s="24" t="e">
        <f t="shared" si="10"/>
        <v>#DIV/0!</v>
      </c>
      <c r="F89" s="24">
        <f t="shared" si="11"/>
        <v>0</v>
      </c>
      <c r="G89" s="16"/>
      <c r="H89" s="16"/>
      <c r="I89" s="16"/>
      <c r="J89" s="16"/>
      <c r="K89" s="16"/>
      <c r="L89" s="16"/>
      <c r="M89" s="16"/>
      <c r="N89" s="16"/>
      <c r="O89" s="16"/>
      <c r="P89" s="16"/>
      <c r="Q89" s="16"/>
      <c r="R89" s="16"/>
      <c r="S89" s="16"/>
      <c r="T89" s="16"/>
      <c r="U89" s="16"/>
      <c r="V89" s="16"/>
      <c r="W89" s="16"/>
    </row>
    <row r="90" spans="1:23" ht="104.25" x14ac:dyDescent="0.2">
      <c r="A90" s="49" t="s">
        <v>92</v>
      </c>
      <c r="B90" s="34">
        <v>0</v>
      </c>
      <c r="C90" s="34">
        <v>0</v>
      </c>
      <c r="D90" s="26">
        <f t="shared" si="5"/>
        <v>0</v>
      </c>
      <c r="E90" s="24" t="e">
        <f t="shared" si="10"/>
        <v>#DIV/0!</v>
      </c>
      <c r="F90" s="24">
        <f t="shared" si="11"/>
        <v>0</v>
      </c>
      <c r="G90" s="5"/>
      <c r="H90" s="16"/>
      <c r="I90" s="16"/>
      <c r="J90" s="16"/>
      <c r="K90" s="16"/>
      <c r="L90" s="16"/>
      <c r="M90" s="16"/>
      <c r="N90" s="16"/>
      <c r="O90" s="16"/>
      <c r="P90" s="16"/>
      <c r="Q90" s="16"/>
      <c r="R90" s="16"/>
      <c r="S90" s="16"/>
      <c r="T90" s="16"/>
      <c r="U90" s="16"/>
      <c r="V90" s="16"/>
      <c r="W90" s="16"/>
    </row>
    <row r="91" spans="1:23" ht="105" x14ac:dyDescent="0.2">
      <c r="A91" s="49" t="s">
        <v>93</v>
      </c>
      <c r="B91" s="26">
        <v>125</v>
      </c>
      <c r="C91" s="26">
        <v>0</v>
      </c>
      <c r="D91" s="26">
        <f t="shared" si="5"/>
        <v>0</v>
      </c>
      <c r="E91" s="24" t="e">
        <f t="shared" ref="E91:E94" si="35">D91/C91*100</f>
        <v>#DIV/0!</v>
      </c>
      <c r="F91" s="24">
        <f t="shared" ref="F91:F94" si="36">D91-C91</f>
        <v>0</v>
      </c>
      <c r="G91" s="5"/>
      <c r="H91" s="16"/>
      <c r="I91" s="16"/>
      <c r="J91" s="16"/>
      <c r="K91" s="16"/>
      <c r="L91" s="16"/>
      <c r="M91" s="16"/>
      <c r="N91" s="16"/>
      <c r="O91" s="16"/>
      <c r="P91" s="16"/>
      <c r="Q91" s="16"/>
      <c r="R91" s="16"/>
      <c r="S91" s="16"/>
      <c r="T91" s="16"/>
      <c r="U91" s="16"/>
      <c r="V91" s="16"/>
      <c r="W91" s="16"/>
    </row>
    <row r="92" spans="1:23" ht="105" x14ac:dyDescent="0.2">
      <c r="A92" s="49" t="s">
        <v>94</v>
      </c>
      <c r="B92" s="26">
        <v>0</v>
      </c>
      <c r="C92" s="26">
        <v>0</v>
      </c>
      <c r="D92" s="26">
        <f t="shared" si="5"/>
        <v>0</v>
      </c>
      <c r="E92" s="24" t="e">
        <f t="shared" si="35"/>
        <v>#DIV/0!</v>
      </c>
      <c r="F92" s="24">
        <f t="shared" si="36"/>
        <v>0</v>
      </c>
      <c r="G92" s="5"/>
      <c r="H92" s="16"/>
      <c r="I92" s="16"/>
      <c r="J92" s="16"/>
      <c r="K92" s="16"/>
      <c r="L92" s="16"/>
      <c r="M92" s="16"/>
      <c r="N92" s="16"/>
      <c r="O92" s="16"/>
      <c r="P92" s="16"/>
      <c r="Q92" s="16"/>
      <c r="R92" s="16"/>
      <c r="S92" s="16"/>
      <c r="T92" s="16"/>
      <c r="U92" s="16"/>
      <c r="V92" s="16"/>
      <c r="W92" s="16"/>
    </row>
    <row r="93" spans="1:23" ht="81" customHeight="1" x14ac:dyDescent="0.2">
      <c r="A93" s="47" t="s">
        <v>96</v>
      </c>
      <c r="B93" s="45">
        <v>0</v>
      </c>
      <c r="C93" s="45">
        <v>0</v>
      </c>
      <c r="D93" s="26">
        <f t="shared" si="5"/>
        <v>0</v>
      </c>
      <c r="E93" s="24" t="e">
        <f t="shared" si="35"/>
        <v>#DIV/0!</v>
      </c>
      <c r="F93" s="24">
        <f t="shared" si="36"/>
        <v>0</v>
      </c>
      <c r="G93" s="5"/>
      <c r="H93" s="16"/>
      <c r="I93" s="16"/>
      <c r="J93" s="16"/>
      <c r="K93" s="16"/>
      <c r="L93" s="16"/>
      <c r="M93" s="16"/>
      <c r="N93" s="16"/>
      <c r="O93" s="16"/>
      <c r="P93" s="16"/>
      <c r="Q93" s="16"/>
      <c r="R93" s="16"/>
      <c r="S93" s="16"/>
      <c r="T93" s="16"/>
      <c r="U93" s="16"/>
      <c r="V93" s="16"/>
      <c r="W93" s="16"/>
    </row>
    <row r="94" spans="1:23" ht="73.5" customHeight="1" x14ac:dyDescent="0.2">
      <c r="A94" s="49" t="s">
        <v>118</v>
      </c>
      <c r="B94" s="34">
        <v>0</v>
      </c>
      <c r="C94" s="34">
        <v>0</v>
      </c>
      <c r="D94" s="26">
        <f t="shared" si="5"/>
        <v>0</v>
      </c>
      <c r="E94" s="24" t="e">
        <f t="shared" si="35"/>
        <v>#DIV/0!</v>
      </c>
      <c r="F94" s="24">
        <f t="shared" si="36"/>
        <v>0</v>
      </c>
      <c r="G94" s="16"/>
      <c r="H94" s="16"/>
      <c r="I94" s="16"/>
      <c r="J94" s="16"/>
      <c r="K94" s="16"/>
      <c r="L94" s="16"/>
      <c r="M94" s="16"/>
      <c r="N94" s="16"/>
      <c r="O94" s="16"/>
      <c r="P94" s="16"/>
      <c r="Q94" s="16"/>
      <c r="R94" s="16"/>
      <c r="S94" s="16"/>
      <c r="T94" s="16"/>
      <c r="U94" s="16"/>
      <c r="V94" s="16"/>
      <c r="W94" s="16"/>
    </row>
    <row r="95" spans="1:23" ht="131.25" x14ac:dyDescent="0.2">
      <c r="A95" s="49" t="s">
        <v>97</v>
      </c>
      <c r="B95" s="34">
        <v>430.7</v>
      </c>
      <c r="C95" s="34">
        <v>0</v>
      </c>
      <c r="D95" s="26">
        <f t="shared" si="5"/>
        <v>0</v>
      </c>
      <c r="E95" s="24" t="e">
        <f t="shared" si="10"/>
        <v>#DIV/0!</v>
      </c>
      <c r="F95" s="24">
        <f t="shared" si="11"/>
        <v>0</v>
      </c>
      <c r="G95" s="16"/>
      <c r="H95" s="16"/>
      <c r="I95" s="16"/>
      <c r="J95" s="16"/>
      <c r="K95" s="16"/>
      <c r="L95" s="16"/>
      <c r="M95" s="16"/>
      <c r="N95" s="16"/>
      <c r="O95" s="16"/>
      <c r="P95" s="16"/>
      <c r="Q95" s="16"/>
      <c r="R95" s="16"/>
      <c r="S95" s="16"/>
      <c r="T95" s="16"/>
      <c r="U95" s="16"/>
      <c r="V95" s="16"/>
      <c r="W95" s="16"/>
    </row>
    <row r="96" spans="1:23" ht="105" x14ac:dyDescent="0.2">
      <c r="A96" s="49" t="s">
        <v>98</v>
      </c>
      <c r="B96" s="34">
        <v>64756.4</v>
      </c>
      <c r="C96" s="34">
        <v>0</v>
      </c>
      <c r="D96" s="26">
        <f t="shared" si="5"/>
        <v>0</v>
      </c>
      <c r="E96" s="24" t="e">
        <f t="shared" ref="E96:E122" si="37">D96/C96*100</f>
        <v>#DIV/0!</v>
      </c>
      <c r="F96" s="24">
        <f t="shared" ref="F96:F122" si="38">D96-C96</f>
        <v>0</v>
      </c>
      <c r="G96" s="16"/>
      <c r="H96" s="16"/>
      <c r="I96" s="16"/>
      <c r="J96" s="16"/>
      <c r="K96" s="16"/>
      <c r="L96" s="16"/>
      <c r="M96" s="16"/>
      <c r="N96" s="16"/>
      <c r="O96" s="16"/>
      <c r="P96" s="16"/>
      <c r="Q96" s="16"/>
      <c r="R96" s="16"/>
      <c r="S96" s="16"/>
      <c r="T96" s="16"/>
      <c r="U96" s="16"/>
      <c r="V96" s="16"/>
      <c r="W96" s="16"/>
    </row>
    <row r="97" spans="1:23" ht="78.75" x14ac:dyDescent="0.2">
      <c r="A97" s="49" t="s">
        <v>99</v>
      </c>
      <c r="B97" s="45">
        <v>0</v>
      </c>
      <c r="C97" s="45">
        <v>0</v>
      </c>
      <c r="D97" s="26">
        <f t="shared" si="5"/>
        <v>0</v>
      </c>
      <c r="E97" s="24" t="e">
        <f t="shared" si="37"/>
        <v>#DIV/0!</v>
      </c>
      <c r="F97" s="24">
        <f t="shared" si="38"/>
        <v>0</v>
      </c>
      <c r="G97" s="16"/>
      <c r="H97" s="16"/>
      <c r="I97" s="16"/>
      <c r="J97" s="16"/>
      <c r="K97" s="16"/>
      <c r="L97" s="16"/>
      <c r="M97" s="16"/>
      <c r="N97" s="16"/>
      <c r="O97" s="16"/>
      <c r="P97" s="16"/>
      <c r="Q97" s="16"/>
      <c r="R97" s="16"/>
      <c r="S97" s="16"/>
      <c r="T97" s="16"/>
      <c r="U97" s="16"/>
      <c r="V97" s="16"/>
      <c r="W97" s="16"/>
    </row>
    <row r="98" spans="1:23" ht="157.5" x14ac:dyDescent="0.2">
      <c r="A98" s="52" t="s">
        <v>100</v>
      </c>
      <c r="B98" s="45">
        <v>2085.5</v>
      </c>
      <c r="C98" s="45">
        <v>826.1</v>
      </c>
      <c r="D98" s="26">
        <f t="shared" si="5"/>
        <v>826.1</v>
      </c>
      <c r="E98" s="24">
        <f t="shared" si="37"/>
        <v>100</v>
      </c>
      <c r="F98" s="24">
        <f t="shared" si="38"/>
        <v>0</v>
      </c>
      <c r="G98" s="16"/>
      <c r="H98" s="16"/>
      <c r="I98" s="16"/>
      <c r="J98" s="16"/>
      <c r="K98" s="16"/>
      <c r="L98" s="16"/>
      <c r="M98" s="16"/>
      <c r="N98" s="16"/>
      <c r="O98" s="16"/>
      <c r="P98" s="16"/>
      <c r="Q98" s="16"/>
      <c r="R98" s="16"/>
      <c r="S98" s="16"/>
      <c r="T98" s="16"/>
      <c r="U98" s="16"/>
      <c r="V98" s="16"/>
      <c r="W98" s="16"/>
    </row>
    <row r="99" spans="1:23" ht="104.25" customHeight="1" x14ac:dyDescent="0.2">
      <c r="A99" s="52" t="s">
        <v>101</v>
      </c>
      <c r="B99" s="45">
        <v>0</v>
      </c>
      <c r="C99" s="45">
        <v>0</v>
      </c>
      <c r="D99" s="26">
        <f t="shared" si="5"/>
        <v>0</v>
      </c>
      <c r="E99" s="24" t="e">
        <f>D99/C99*100</f>
        <v>#DIV/0!</v>
      </c>
      <c r="F99" s="24">
        <f>D99-C99</f>
        <v>0</v>
      </c>
      <c r="G99" s="16"/>
      <c r="H99" s="16"/>
      <c r="I99" s="16"/>
      <c r="J99" s="16"/>
      <c r="K99" s="16"/>
      <c r="L99" s="16"/>
      <c r="M99" s="16"/>
      <c r="N99" s="16"/>
      <c r="O99" s="16"/>
      <c r="P99" s="16"/>
      <c r="Q99" s="16"/>
      <c r="R99" s="16"/>
      <c r="S99" s="16"/>
      <c r="T99" s="16"/>
      <c r="U99" s="16"/>
      <c r="V99" s="16"/>
      <c r="W99" s="16"/>
    </row>
    <row r="100" spans="1:23" ht="64.900000000000006" customHeight="1" x14ac:dyDescent="0.2">
      <c r="A100" s="49" t="s">
        <v>102</v>
      </c>
      <c r="B100" s="26">
        <v>484.4</v>
      </c>
      <c r="C100" s="26">
        <v>0</v>
      </c>
      <c r="D100" s="26">
        <f t="shared" si="5"/>
        <v>0</v>
      </c>
      <c r="E100" s="24" t="e">
        <f>D100/C100*100</f>
        <v>#DIV/0!</v>
      </c>
      <c r="F100" s="24">
        <f>D100-C100</f>
        <v>0</v>
      </c>
      <c r="G100" s="5"/>
      <c r="H100" s="16"/>
      <c r="I100" s="16"/>
      <c r="J100" s="16"/>
      <c r="K100" s="16"/>
      <c r="L100" s="16"/>
      <c r="M100" s="16"/>
      <c r="N100" s="16"/>
      <c r="O100" s="16"/>
      <c r="P100" s="16"/>
      <c r="Q100" s="16"/>
      <c r="R100" s="16"/>
      <c r="S100" s="16"/>
      <c r="T100" s="16"/>
      <c r="U100" s="16"/>
      <c r="V100" s="16"/>
      <c r="W100" s="16"/>
    </row>
    <row r="101" spans="1:23" ht="64.900000000000006" customHeight="1" x14ac:dyDescent="0.2">
      <c r="A101" s="49" t="s">
        <v>103</v>
      </c>
      <c r="B101" s="26">
        <v>72</v>
      </c>
      <c r="C101" s="26">
        <v>0</v>
      </c>
      <c r="D101" s="26">
        <f t="shared" ref="D101" si="39">C101</f>
        <v>0</v>
      </c>
      <c r="E101" s="24" t="e">
        <f t="shared" si="37"/>
        <v>#DIV/0!</v>
      </c>
      <c r="F101" s="24">
        <f t="shared" si="38"/>
        <v>0</v>
      </c>
      <c r="G101" s="16"/>
      <c r="H101" s="16"/>
      <c r="I101" s="16"/>
      <c r="J101" s="16"/>
      <c r="K101" s="16"/>
      <c r="L101" s="16"/>
      <c r="M101" s="16"/>
      <c r="N101" s="16"/>
      <c r="O101" s="16"/>
      <c r="P101" s="16"/>
      <c r="Q101" s="16"/>
      <c r="R101" s="16"/>
      <c r="S101" s="16"/>
      <c r="T101" s="16"/>
      <c r="U101" s="16"/>
      <c r="V101" s="16"/>
      <c r="W101" s="16"/>
    </row>
    <row r="102" spans="1:23" ht="51" x14ac:dyDescent="0.2">
      <c r="A102" s="37" t="s">
        <v>22</v>
      </c>
      <c r="B102" s="38">
        <f>SUM(B29:B101)</f>
        <v>1297421.2000000002</v>
      </c>
      <c r="C102" s="38">
        <f>SUM(C29:C101)</f>
        <v>230826.5</v>
      </c>
      <c r="D102" s="38">
        <f>SUM(D29:D101)</f>
        <v>230826.5</v>
      </c>
      <c r="E102" s="24">
        <f t="shared" si="37"/>
        <v>100</v>
      </c>
      <c r="F102" s="24">
        <f t="shared" si="38"/>
        <v>0</v>
      </c>
      <c r="G102" s="16"/>
      <c r="H102" s="16"/>
      <c r="I102" s="16"/>
      <c r="J102" s="16"/>
      <c r="K102" s="16"/>
      <c r="L102" s="16"/>
      <c r="M102" s="16"/>
      <c r="N102" s="16"/>
      <c r="O102" s="16"/>
      <c r="P102" s="16"/>
      <c r="Q102" s="16"/>
      <c r="R102" s="16"/>
      <c r="S102" s="16"/>
      <c r="T102" s="16"/>
      <c r="U102" s="16"/>
      <c r="V102" s="16"/>
      <c r="W102" s="16"/>
    </row>
    <row r="103" spans="1:23" ht="25.5" x14ac:dyDescent="0.2">
      <c r="A103" s="21" t="s">
        <v>41</v>
      </c>
      <c r="B103" s="22"/>
      <c r="C103" s="22"/>
      <c r="D103" s="23"/>
      <c r="E103" s="24" t="e">
        <f t="shared" si="37"/>
        <v>#DIV/0!</v>
      </c>
      <c r="F103" s="24">
        <f t="shared" si="38"/>
        <v>0</v>
      </c>
      <c r="G103" s="16"/>
      <c r="H103" s="16"/>
      <c r="I103" s="16"/>
      <c r="J103" s="16"/>
      <c r="K103" s="16"/>
      <c r="L103" s="16"/>
      <c r="M103" s="16"/>
      <c r="N103" s="16"/>
      <c r="O103" s="16"/>
      <c r="P103" s="16"/>
      <c r="Q103" s="16"/>
      <c r="R103" s="16"/>
      <c r="S103" s="16"/>
      <c r="T103" s="16"/>
      <c r="U103" s="16"/>
      <c r="V103" s="16"/>
      <c r="W103" s="16"/>
    </row>
    <row r="104" spans="1:23" ht="106.5" customHeight="1" x14ac:dyDescent="0.2">
      <c r="A104" s="21" t="s">
        <v>46</v>
      </c>
      <c r="B104" s="22"/>
      <c r="C104" s="22"/>
      <c r="D104" s="23"/>
      <c r="E104" s="24" t="e">
        <f t="shared" si="37"/>
        <v>#DIV/0!</v>
      </c>
      <c r="F104" s="24">
        <f t="shared" si="38"/>
        <v>0</v>
      </c>
      <c r="G104" s="16"/>
      <c r="H104" s="16"/>
      <c r="I104" s="16"/>
      <c r="J104" s="16"/>
      <c r="K104" s="16"/>
      <c r="L104" s="16"/>
      <c r="M104" s="16"/>
      <c r="N104" s="16"/>
      <c r="O104" s="16"/>
      <c r="P104" s="16"/>
      <c r="Q104" s="16"/>
      <c r="R104" s="16"/>
      <c r="S104" s="16"/>
      <c r="T104" s="16"/>
      <c r="U104" s="16"/>
      <c r="V104" s="16"/>
      <c r="W104" s="16"/>
    </row>
    <row r="105" spans="1:23" ht="26.25" x14ac:dyDescent="0.2">
      <c r="A105" s="28" t="s">
        <v>21</v>
      </c>
      <c r="B105" s="22"/>
      <c r="C105" s="22">
        <v>-219.6</v>
      </c>
      <c r="D105" s="23">
        <v>-219.6</v>
      </c>
      <c r="E105" s="24">
        <f t="shared" si="37"/>
        <v>100</v>
      </c>
      <c r="F105" s="24">
        <f t="shared" si="38"/>
        <v>0</v>
      </c>
      <c r="G105" s="16"/>
      <c r="H105" s="16"/>
      <c r="I105" s="16"/>
      <c r="J105" s="16"/>
      <c r="K105" s="16"/>
      <c r="L105" s="16"/>
      <c r="M105" s="16"/>
      <c r="N105" s="16"/>
      <c r="O105" s="16"/>
      <c r="P105" s="16"/>
      <c r="Q105" s="16"/>
      <c r="R105" s="16"/>
      <c r="S105" s="16"/>
      <c r="T105" s="16"/>
      <c r="U105" s="16"/>
      <c r="V105" s="16"/>
      <c r="W105" s="16"/>
    </row>
    <row r="106" spans="1:23" ht="52.5" x14ac:dyDescent="0.2">
      <c r="A106" s="28" t="s">
        <v>44</v>
      </c>
      <c r="B106" s="22"/>
      <c r="C106" s="22"/>
      <c r="D106" s="23"/>
      <c r="E106" s="24" t="e">
        <f>D106/C106*100</f>
        <v>#DIV/0!</v>
      </c>
      <c r="F106" s="24">
        <f>D106-C106</f>
        <v>0</v>
      </c>
      <c r="G106" s="16"/>
      <c r="H106" s="16"/>
      <c r="I106" s="16"/>
      <c r="J106" s="16"/>
      <c r="K106" s="16"/>
      <c r="L106" s="16"/>
      <c r="M106" s="16"/>
      <c r="N106" s="16"/>
      <c r="O106" s="16"/>
      <c r="P106" s="16"/>
      <c r="Q106" s="16"/>
      <c r="R106" s="16"/>
      <c r="S106" s="16"/>
      <c r="T106" s="16"/>
      <c r="U106" s="16"/>
      <c r="V106" s="16"/>
      <c r="W106" s="16"/>
    </row>
    <row r="107" spans="1:23" s="17" customFormat="1" ht="25.5" x14ac:dyDescent="0.2">
      <c r="A107" s="37" t="s">
        <v>38</v>
      </c>
      <c r="B107" s="39">
        <f t="shared" ref="B107" si="40">B102+B103+B106+B105</f>
        <v>1297421.2000000002</v>
      </c>
      <c r="C107" s="39">
        <f>C102+C103+C106+C105+C104</f>
        <v>230606.9</v>
      </c>
      <c r="D107" s="39">
        <f>D102+D103+D106+D105+D104</f>
        <v>230606.9</v>
      </c>
      <c r="E107" s="24">
        <f t="shared" si="37"/>
        <v>100</v>
      </c>
      <c r="F107" s="24">
        <f t="shared" si="38"/>
        <v>0</v>
      </c>
      <c r="G107" s="16"/>
      <c r="H107" s="16"/>
      <c r="I107" s="16"/>
      <c r="J107" s="16"/>
      <c r="K107" s="16"/>
      <c r="L107" s="16"/>
      <c r="M107" s="16"/>
      <c r="N107" s="16"/>
      <c r="O107" s="16"/>
      <c r="P107" s="16"/>
      <c r="Q107" s="16"/>
      <c r="R107" s="16"/>
      <c r="S107" s="16"/>
      <c r="T107" s="16"/>
      <c r="U107" s="16"/>
      <c r="V107" s="16"/>
      <c r="W107" s="16"/>
    </row>
    <row r="108" spans="1:23" ht="25.5" x14ac:dyDescent="0.2">
      <c r="A108" s="37" t="s">
        <v>23</v>
      </c>
      <c r="B108" s="39">
        <f>SUM(B107+B28)</f>
        <v>1600262.7000000002</v>
      </c>
      <c r="C108" s="39">
        <f>SUM(C107+C28)</f>
        <v>295283.40000000002</v>
      </c>
      <c r="D108" s="39">
        <f>SUM(D107+D28)</f>
        <v>305894.09999999998</v>
      </c>
      <c r="E108" s="24">
        <f t="shared" si="37"/>
        <v>103.59339536187946</v>
      </c>
      <c r="F108" s="24">
        <f t="shared" si="38"/>
        <v>10610.699999999953</v>
      </c>
      <c r="G108" s="16"/>
      <c r="H108" s="16"/>
      <c r="I108" s="16"/>
      <c r="J108" s="16"/>
      <c r="K108" s="16"/>
      <c r="L108" s="16"/>
      <c r="M108" s="16"/>
      <c r="N108" s="16"/>
      <c r="O108" s="16"/>
      <c r="P108" s="16"/>
      <c r="Q108" s="16"/>
      <c r="R108" s="16"/>
      <c r="S108" s="16"/>
      <c r="T108" s="16"/>
      <c r="U108" s="16"/>
      <c r="V108" s="16"/>
      <c r="W108" s="16"/>
    </row>
    <row r="109" spans="1:23" ht="25.5" x14ac:dyDescent="0.3">
      <c r="A109" s="40" t="s">
        <v>24</v>
      </c>
      <c r="B109" s="41"/>
      <c r="C109" s="41"/>
      <c r="D109" s="42"/>
      <c r="E109" s="24" t="e">
        <f t="shared" si="37"/>
        <v>#DIV/0!</v>
      </c>
      <c r="F109" s="24">
        <f t="shared" si="38"/>
        <v>0</v>
      </c>
      <c r="G109" s="18"/>
      <c r="H109" s="16"/>
      <c r="I109" s="16"/>
      <c r="J109" s="16"/>
      <c r="K109" s="16"/>
      <c r="L109" s="16"/>
      <c r="M109" s="16"/>
      <c r="N109" s="16"/>
      <c r="O109" s="16"/>
      <c r="P109" s="16"/>
      <c r="Q109" s="16"/>
      <c r="R109" s="16"/>
      <c r="S109" s="16"/>
      <c r="T109" s="16"/>
      <c r="U109" s="16"/>
      <c r="V109" s="16"/>
      <c r="W109" s="16"/>
    </row>
    <row r="110" spans="1:23" ht="26.25" x14ac:dyDescent="0.3">
      <c r="A110" s="28" t="s">
        <v>25</v>
      </c>
      <c r="B110" s="9">
        <v>143283.20000000001</v>
      </c>
      <c r="C110" s="7">
        <v>39261.1</v>
      </c>
      <c r="D110" s="7">
        <v>37667.4</v>
      </c>
      <c r="E110" s="24">
        <f t="shared" si="37"/>
        <v>95.940765796169757</v>
      </c>
      <c r="F110" s="24">
        <f t="shared" si="38"/>
        <v>-1593.6999999999971</v>
      </c>
      <c r="G110" s="18"/>
      <c r="H110" s="16"/>
      <c r="I110" s="16"/>
      <c r="J110" s="16"/>
      <c r="K110" s="16"/>
      <c r="L110" s="16"/>
      <c r="M110" s="16"/>
      <c r="N110" s="16"/>
      <c r="O110" s="16"/>
      <c r="P110" s="16"/>
      <c r="Q110" s="16"/>
      <c r="R110" s="16"/>
      <c r="S110" s="16"/>
      <c r="T110" s="16"/>
      <c r="U110" s="16"/>
      <c r="V110" s="16"/>
      <c r="W110" s="16"/>
    </row>
    <row r="111" spans="1:23" ht="26.25" x14ac:dyDescent="0.3">
      <c r="A111" s="28" t="s">
        <v>26</v>
      </c>
      <c r="B111" s="9">
        <v>3184.4</v>
      </c>
      <c r="C111" s="7">
        <v>513.9</v>
      </c>
      <c r="D111" s="7">
        <v>489.3</v>
      </c>
      <c r="E111" s="24">
        <f t="shared" si="37"/>
        <v>95.213076474022188</v>
      </c>
      <c r="F111" s="24">
        <f t="shared" si="38"/>
        <v>-24.599999999999966</v>
      </c>
      <c r="G111" s="18"/>
      <c r="H111" s="16"/>
      <c r="I111" s="16"/>
      <c r="J111" s="16"/>
      <c r="K111" s="16"/>
      <c r="L111" s="16"/>
      <c r="M111" s="16"/>
      <c r="N111" s="16"/>
      <c r="O111" s="16"/>
      <c r="P111" s="16"/>
      <c r="Q111" s="16"/>
      <c r="R111" s="16"/>
      <c r="S111" s="16"/>
      <c r="T111" s="16"/>
      <c r="U111" s="16"/>
      <c r="V111" s="16"/>
      <c r="W111" s="16"/>
    </row>
    <row r="112" spans="1:23" ht="52.5" x14ac:dyDescent="0.3">
      <c r="A112" s="28" t="s">
        <v>27</v>
      </c>
      <c r="B112" s="9">
        <v>839</v>
      </c>
      <c r="C112" s="7">
        <v>133.1</v>
      </c>
      <c r="D112" s="7">
        <v>108.8</v>
      </c>
      <c r="E112" s="24">
        <f t="shared" si="37"/>
        <v>81.743050338091663</v>
      </c>
      <c r="F112" s="24">
        <f t="shared" si="38"/>
        <v>-24.299999999999997</v>
      </c>
      <c r="G112" s="18"/>
      <c r="H112" s="16"/>
      <c r="I112" s="16"/>
      <c r="J112" s="16"/>
      <c r="K112" s="16"/>
      <c r="L112" s="16"/>
      <c r="M112" s="16"/>
      <c r="N112" s="16"/>
      <c r="O112" s="16"/>
      <c r="P112" s="16"/>
      <c r="Q112" s="16"/>
      <c r="R112" s="16"/>
      <c r="S112" s="16"/>
      <c r="T112" s="16"/>
      <c r="U112" s="16"/>
      <c r="V112" s="16"/>
      <c r="W112" s="16"/>
    </row>
    <row r="113" spans="1:23" ht="26.25" x14ac:dyDescent="0.3">
      <c r="A113" s="28" t="s">
        <v>28</v>
      </c>
      <c r="B113" s="9">
        <v>137326.29999999999</v>
      </c>
      <c r="C113" s="7">
        <v>15677.1</v>
      </c>
      <c r="D113" s="7">
        <v>15447.3</v>
      </c>
      <c r="E113" s="24">
        <f t="shared" si="37"/>
        <v>98.534167671316752</v>
      </c>
      <c r="F113" s="24">
        <f t="shared" si="38"/>
        <v>-229.80000000000109</v>
      </c>
      <c r="G113" s="18"/>
      <c r="H113" s="16"/>
      <c r="I113" s="16"/>
      <c r="J113" s="16"/>
      <c r="K113" s="16"/>
      <c r="L113" s="16"/>
      <c r="M113" s="16"/>
      <c r="N113" s="16"/>
      <c r="O113" s="16"/>
      <c r="P113" s="16"/>
      <c r="Q113" s="16"/>
      <c r="R113" s="16"/>
      <c r="S113" s="16"/>
      <c r="T113" s="16"/>
      <c r="U113" s="16"/>
      <c r="V113" s="16"/>
      <c r="W113" s="16"/>
    </row>
    <row r="114" spans="1:23" ht="26.25" x14ac:dyDescent="0.3">
      <c r="A114" s="28" t="s">
        <v>29</v>
      </c>
      <c r="B114" s="9">
        <v>153320.9</v>
      </c>
      <c r="C114" s="7">
        <v>17027.400000000001</v>
      </c>
      <c r="D114" s="7">
        <v>16626</v>
      </c>
      <c r="E114" s="24">
        <f t="shared" si="37"/>
        <v>97.642623066351874</v>
      </c>
      <c r="F114" s="24">
        <f t="shared" si="38"/>
        <v>-401.40000000000146</v>
      </c>
      <c r="G114" s="18"/>
      <c r="H114" s="16"/>
      <c r="I114" s="16"/>
      <c r="J114" s="16"/>
      <c r="K114" s="16"/>
      <c r="L114" s="16"/>
      <c r="M114" s="16"/>
      <c r="N114" s="16"/>
      <c r="O114" s="16"/>
      <c r="P114" s="16"/>
      <c r="Q114" s="16"/>
      <c r="R114" s="16"/>
      <c r="S114" s="16"/>
      <c r="T114" s="16"/>
      <c r="U114" s="16"/>
      <c r="V114" s="16"/>
      <c r="W114" s="16"/>
    </row>
    <row r="115" spans="1:23" ht="26.25" x14ac:dyDescent="0.3">
      <c r="A115" s="28" t="s">
        <v>30</v>
      </c>
      <c r="B115" s="9">
        <v>1638.7</v>
      </c>
      <c r="C115" s="7">
        <v>0</v>
      </c>
      <c r="D115" s="7">
        <v>0</v>
      </c>
      <c r="E115" s="24" t="e">
        <f t="shared" si="37"/>
        <v>#DIV/0!</v>
      </c>
      <c r="F115" s="24">
        <f t="shared" si="38"/>
        <v>0</v>
      </c>
      <c r="G115" s="18"/>
      <c r="H115" s="16"/>
      <c r="I115" s="16"/>
      <c r="J115" s="16"/>
      <c r="K115" s="16"/>
      <c r="L115" s="16"/>
      <c r="M115" s="16"/>
      <c r="N115" s="16"/>
      <c r="O115" s="16"/>
      <c r="P115" s="16"/>
      <c r="Q115" s="16"/>
      <c r="R115" s="16"/>
      <c r="S115" s="16"/>
      <c r="T115" s="16"/>
      <c r="U115" s="16"/>
      <c r="V115" s="16"/>
      <c r="W115" s="16"/>
    </row>
    <row r="116" spans="1:23" ht="26.25" x14ac:dyDescent="0.3">
      <c r="A116" s="28" t="s">
        <v>31</v>
      </c>
      <c r="B116" s="9">
        <v>1027593.3</v>
      </c>
      <c r="C116" s="7">
        <v>288092.79999999999</v>
      </c>
      <c r="D116" s="7">
        <v>169091.3</v>
      </c>
      <c r="E116" s="24">
        <f t="shared" si="37"/>
        <v>58.693344644503433</v>
      </c>
      <c r="F116" s="24">
        <f t="shared" si="38"/>
        <v>-119001.5</v>
      </c>
      <c r="G116" s="18"/>
      <c r="H116" s="16"/>
      <c r="I116" s="16"/>
      <c r="J116" s="16"/>
      <c r="K116" s="16"/>
      <c r="L116" s="16"/>
      <c r="M116" s="16"/>
      <c r="N116" s="16"/>
      <c r="O116" s="16"/>
      <c r="P116" s="16"/>
      <c r="Q116" s="16"/>
      <c r="R116" s="16"/>
      <c r="S116" s="16"/>
      <c r="T116" s="16"/>
      <c r="U116" s="16"/>
      <c r="V116" s="16"/>
      <c r="W116" s="16"/>
    </row>
    <row r="117" spans="1:23" ht="31.5" customHeight="1" x14ac:dyDescent="0.3">
      <c r="A117" s="28" t="s">
        <v>32</v>
      </c>
      <c r="B117" s="9">
        <v>81465.100000000006</v>
      </c>
      <c r="C117" s="7">
        <v>15817.5</v>
      </c>
      <c r="D117" s="7">
        <v>15085.3</v>
      </c>
      <c r="E117" s="24">
        <f t="shared" si="37"/>
        <v>95.370949897265675</v>
      </c>
      <c r="F117" s="24">
        <f t="shared" si="38"/>
        <v>-732.20000000000073</v>
      </c>
      <c r="G117" s="18"/>
      <c r="H117" s="16"/>
      <c r="I117" s="16"/>
      <c r="J117" s="16"/>
      <c r="K117" s="16"/>
      <c r="L117" s="16"/>
      <c r="M117" s="16"/>
      <c r="N117" s="16"/>
      <c r="O117" s="16"/>
      <c r="P117" s="16"/>
      <c r="Q117" s="16"/>
      <c r="R117" s="16"/>
      <c r="S117" s="16"/>
      <c r="T117" s="16"/>
      <c r="U117" s="16"/>
      <c r="V117" s="16"/>
      <c r="W117" s="16"/>
    </row>
    <row r="118" spans="1:23" ht="26.25" x14ac:dyDescent="0.3">
      <c r="A118" s="28" t="s">
        <v>33</v>
      </c>
      <c r="B118" s="9">
        <v>53672.1</v>
      </c>
      <c r="C118" s="7">
        <v>17013.599999999999</v>
      </c>
      <c r="D118" s="7">
        <v>13568.8</v>
      </c>
      <c r="E118" s="24">
        <f t="shared" si="37"/>
        <v>79.752668453472523</v>
      </c>
      <c r="F118" s="24">
        <f t="shared" si="38"/>
        <v>-3444.7999999999993</v>
      </c>
      <c r="G118" s="18"/>
      <c r="H118" s="16"/>
      <c r="I118" s="16"/>
      <c r="J118" s="16"/>
      <c r="K118" s="16"/>
      <c r="L118" s="16"/>
      <c r="M118" s="16"/>
      <c r="N118" s="16"/>
      <c r="O118" s="16"/>
      <c r="P118" s="16"/>
      <c r="Q118" s="16"/>
      <c r="R118" s="16"/>
      <c r="S118" s="16"/>
      <c r="T118" s="16"/>
      <c r="U118" s="16"/>
      <c r="V118" s="16"/>
      <c r="W118" s="16"/>
    </row>
    <row r="119" spans="1:23" ht="26.25" x14ac:dyDescent="0.3">
      <c r="A119" s="28" t="s">
        <v>42</v>
      </c>
      <c r="B119" s="9">
        <v>12102.1</v>
      </c>
      <c r="C119" s="7">
        <v>2183</v>
      </c>
      <c r="D119" s="7">
        <v>2182.6999999999998</v>
      </c>
      <c r="E119" s="24">
        <f t="shared" si="37"/>
        <v>99.986257443884554</v>
      </c>
      <c r="F119" s="24">
        <f t="shared" si="38"/>
        <v>-0.3000000000001819</v>
      </c>
      <c r="G119" s="18"/>
      <c r="H119" s="16"/>
      <c r="I119" s="16"/>
      <c r="J119" s="16"/>
      <c r="K119" s="16"/>
      <c r="L119" s="16"/>
      <c r="M119" s="16"/>
      <c r="N119" s="16"/>
      <c r="O119" s="16"/>
      <c r="P119" s="16"/>
      <c r="Q119" s="16"/>
      <c r="R119" s="16"/>
      <c r="S119" s="16"/>
      <c r="T119" s="16"/>
      <c r="U119" s="16"/>
      <c r="V119" s="16"/>
      <c r="W119" s="16"/>
    </row>
    <row r="120" spans="1:23" ht="26.25" x14ac:dyDescent="0.3">
      <c r="A120" s="28" t="s">
        <v>43</v>
      </c>
      <c r="B120" s="9">
        <v>5.5</v>
      </c>
      <c r="C120" s="7">
        <v>0</v>
      </c>
      <c r="D120" s="7">
        <v>0</v>
      </c>
      <c r="E120" s="24" t="e">
        <f t="shared" si="37"/>
        <v>#DIV/0!</v>
      </c>
      <c r="F120" s="24">
        <f t="shared" si="38"/>
        <v>0</v>
      </c>
      <c r="G120" s="18"/>
      <c r="H120" s="16"/>
      <c r="I120" s="16"/>
      <c r="J120" s="16"/>
      <c r="K120" s="16"/>
      <c r="L120" s="16"/>
      <c r="M120" s="16"/>
      <c r="N120" s="16"/>
      <c r="O120" s="16"/>
      <c r="P120" s="16"/>
      <c r="Q120" s="16"/>
      <c r="R120" s="16"/>
      <c r="S120" s="16"/>
      <c r="T120" s="16"/>
      <c r="U120" s="16"/>
      <c r="V120" s="16"/>
      <c r="W120" s="16"/>
    </row>
    <row r="121" spans="1:23" ht="25.5" x14ac:dyDescent="0.2">
      <c r="A121" s="37" t="s">
        <v>34</v>
      </c>
      <c r="B121" s="39">
        <f>SUM(B110:B120)</f>
        <v>1614430.6000000003</v>
      </c>
      <c r="C121" s="39">
        <f>SUM(C110:C120)</f>
        <v>395719.5</v>
      </c>
      <c r="D121" s="39">
        <f>SUM(D110:D120)</f>
        <v>270266.89999999997</v>
      </c>
      <c r="E121" s="24">
        <f t="shared" si="37"/>
        <v>68.297594634583319</v>
      </c>
      <c r="F121" s="24">
        <f t="shared" si="38"/>
        <v>-125452.60000000003</v>
      </c>
      <c r="G121" s="16"/>
      <c r="H121" s="16"/>
      <c r="I121" s="16"/>
      <c r="J121" s="16"/>
      <c r="K121" s="16"/>
      <c r="L121" s="16"/>
      <c r="M121" s="16"/>
      <c r="N121" s="16"/>
      <c r="O121" s="16"/>
      <c r="P121" s="16"/>
      <c r="Q121" s="16"/>
      <c r="R121" s="16"/>
      <c r="S121" s="16"/>
      <c r="T121" s="16"/>
      <c r="U121" s="16"/>
      <c r="V121" s="16"/>
      <c r="W121" s="16"/>
    </row>
    <row r="122" spans="1:23" ht="26.25" x14ac:dyDescent="0.2">
      <c r="A122" s="25" t="s">
        <v>35</v>
      </c>
      <c r="B122" s="26">
        <f>SUM(B108-B121)</f>
        <v>-14167.90000000014</v>
      </c>
      <c r="C122" s="26">
        <f>SUM(C108-C121)</f>
        <v>-100436.09999999998</v>
      </c>
      <c r="D122" s="30">
        <f>SUM(D108-D121)</f>
        <v>35627.200000000012</v>
      </c>
      <c r="E122" s="24">
        <f t="shared" si="37"/>
        <v>-35.472504408275526</v>
      </c>
      <c r="F122" s="24">
        <f t="shared" si="38"/>
        <v>136063.29999999999</v>
      </c>
      <c r="G122" s="16"/>
      <c r="H122" s="16"/>
      <c r="I122" s="16"/>
      <c r="J122" s="16"/>
      <c r="K122" s="16"/>
      <c r="L122" s="16"/>
      <c r="M122" s="16"/>
      <c r="N122" s="16"/>
      <c r="O122" s="16"/>
      <c r="P122" s="16"/>
      <c r="Q122" s="16"/>
      <c r="R122" s="16"/>
      <c r="S122" s="16"/>
      <c r="T122" s="16"/>
      <c r="U122" s="16"/>
      <c r="V122" s="16"/>
      <c r="W122" s="16"/>
    </row>
    <row r="123" spans="1:23" x14ac:dyDescent="0.2">
      <c r="A123" s="55"/>
      <c r="B123" s="55"/>
      <c r="C123" s="55"/>
      <c r="D123" s="55"/>
      <c r="E123" s="55"/>
      <c r="F123" s="55"/>
    </row>
    <row r="124" spans="1:23" x14ac:dyDescent="0.2">
      <c r="A124" s="56"/>
      <c r="B124" s="56"/>
      <c r="C124" s="56"/>
      <c r="D124" s="56"/>
      <c r="E124" s="56"/>
      <c r="F124" s="56"/>
    </row>
    <row r="125" spans="1:23" x14ac:dyDescent="0.2">
      <c r="A125" s="56"/>
      <c r="B125" s="56"/>
      <c r="C125" s="56"/>
      <c r="D125" s="56"/>
      <c r="E125" s="56"/>
      <c r="F125" s="56"/>
    </row>
    <row r="126" spans="1:23" x14ac:dyDescent="0.2">
      <c r="A126" s="56"/>
      <c r="B126" s="56"/>
      <c r="C126" s="56"/>
      <c r="D126" s="56"/>
      <c r="E126" s="56"/>
      <c r="F126" s="56"/>
    </row>
    <row r="127" spans="1:23" x14ac:dyDescent="0.2">
      <c r="A127" s="56"/>
      <c r="B127" s="56"/>
      <c r="C127" s="56"/>
      <c r="D127" s="56"/>
      <c r="E127" s="56"/>
      <c r="F127" s="56"/>
    </row>
    <row r="130" spans="1:4" ht="26.25" x14ac:dyDescent="0.4">
      <c r="A130" s="43" t="s">
        <v>117</v>
      </c>
      <c r="B130" s="44"/>
      <c r="C130" s="44"/>
      <c r="D130" s="43"/>
    </row>
    <row r="131" spans="1:4" ht="26.25" x14ac:dyDescent="0.4">
      <c r="A131" s="43" t="s">
        <v>112</v>
      </c>
      <c r="B131" s="44"/>
      <c r="C131" s="44" t="s">
        <v>113</v>
      </c>
      <c r="D131" s="43" t="s">
        <v>113</v>
      </c>
    </row>
    <row r="132" spans="1:4" ht="26.25" x14ac:dyDescent="0.4">
      <c r="A132" s="43" t="s">
        <v>114</v>
      </c>
      <c r="B132" s="44"/>
      <c r="C132" s="44"/>
      <c r="D132" s="43" t="s">
        <v>115</v>
      </c>
    </row>
  </sheetData>
  <autoFilter ref="A4:F127"/>
  <mergeCells count="2">
    <mergeCell ref="A1:F3"/>
    <mergeCell ref="A123:F127"/>
  </mergeCells>
  <phoneticPr fontId="1" type="noConversion"/>
  <pageMargins left="0.82677165354330717" right="0.12" top="0.15748031496062992" bottom="0" header="0.19" footer="0.25"/>
  <pageSetup scale="35" fitToHeight="4" orientation="portrait" horizontalDpi="300" verticalDpi="0" r:id="rId1"/>
  <headerFooter alignWithMargins="0"/>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2024-03-11T06:57:26Z</cp:lastPrinted>
  <dcterms:created xsi:type="dcterms:W3CDTF">2010-11-24T10:07:58Z</dcterms:created>
  <dcterms:modified xsi:type="dcterms:W3CDTF">2025-04-22T11:21:09Z</dcterms:modified>
</cp:coreProperties>
</file>