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120" windowWidth="10770" windowHeight="7590"/>
  </bookViews>
  <sheets>
    <sheet name="консол" sheetId="1" r:id="rId1"/>
  </sheets>
  <definedNames>
    <definedName name="_xlnm._FilterDatabase" localSheetId="0" hidden="1">консол!$A$4:$F$122</definedName>
    <definedName name="_xlnm.Print_Area" localSheetId="0">консол!$A$1:$F$128</definedName>
  </definedNames>
  <calcPr calcId="144525"/>
</workbook>
</file>

<file path=xl/calcChain.xml><?xml version="1.0" encoding="utf-8"?>
<calcChain xmlns="http://schemas.openxmlformats.org/spreadsheetml/2006/main">
  <c r="B26" i="1" l="1"/>
  <c r="C26" i="1" l="1"/>
  <c r="D26" i="1"/>
  <c r="D32" i="1" l="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F56" i="1" l="1"/>
  <c r="E56" i="1"/>
  <c r="E55" i="1"/>
  <c r="E60" i="1"/>
  <c r="D31" i="1"/>
  <c r="F80" i="1"/>
  <c r="C14" i="1"/>
  <c r="C9" i="1"/>
  <c r="C6" i="1"/>
  <c r="E80" i="1" l="1"/>
  <c r="F60" i="1"/>
  <c r="F55" i="1"/>
  <c r="F99" i="1"/>
  <c r="E99" i="1"/>
  <c r="B116" i="1" l="1"/>
  <c r="C116" i="1"/>
  <c r="B97" i="1"/>
  <c r="B102" i="1" s="1"/>
  <c r="F42" i="1"/>
  <c r="E42" i="1" l="1"/>
  <c r="F41" i="1" l="1"/>
  <c r="E77" i="1"/>
  <c r="F77" i="1" l="1"/>
  <c r="E41" i="1"/>
  <c r="F87" i="1"/>
  <c r="E87" i="1"/>
  <c r="F83" i="1"/>
  <c r="E83" i="1"/>
  <c r="F81" i="1"/>
  <c r="E81" i="1"/>
  <c r="F76" i="1"/>
  <c r="E76" i="1"/>
  <c r="F40" i="1"/>
  <c r="E40" i="1"/>
  <c r="F89" i="1"/>
  <c r="E89" i="1"/>
  <c r="F88" i="1"/>
  <c r="E88" i="1"/>
  <c r="F75" i="1"/>
  <c r="E75" i="1"/>
  <c r="C97" i="1" l="1"/>
  <c r="C102" i="1" s="1"/>
  <c r="E22" i="1" l="1"/>
  <c r="F22" i="1"/>
  <c r="D14" i="1"/>
  <c r="B14" i="1"/>
  <c r="B9" i="1"/>
  <c r="D6" i="1"/>
  <c r="B6" i="1"/>
  <c r="B30" i="1" l="1"/>
  <c r="B103" i="1" s="1"/>
  <c r="E82" i="1"/>
  <c r="F82" i="1"/>
  <c r="E12" i="1" l="1"/>
  <c r="E62" i="1" l="1"/>
  <c r="F62" i="1"/>
  <c r="C30" i="1" l="1"/>
  <c r="C103" i="1" s="1"/>
  <c r="D97" i="1"/>
  <c r="D102" i="1" s="1"/>
  <c r="D9" i="1"/>
  <c r="D30" i="1" s="1"/>
  <c r="F26" i="1"/>
  <c r="E35" i="1"/>
  <c r="F35" i="1"/>
  <c r="E65" i="1"/>
  <c r="E107" i="1"/>
  <c r="E63" i="1"/>
  <c r="E39" i="1"/>
  <c r="F39" i="1"/>
  <c r="F61" i="1"/>
  <c r="E61" i="1"/>
  <c r="F7" i="1"/>
  <c r="F8" i="1"/>
  <c r="F10" i="1"/>
  <c r="F11" i="1"/>
  <c r="F12" i="1"/>
  <c r="F13" i="1"/>
  <c r="F15" i="1"/>
  <c r="F16" i="1"/>
  <c r="F18" i="1"/>
  <c r="F19" i="1"/>
  <c r="F20" i="1"/>
  <c r="F21" i="1"/>
  <c r="F23" i="1"/>
  <c r="F24" i="1"/>
  <c r="F25" i="1"/>
  <c r="F27" i="1"/>
  <c r="F28" i="1"/>
  <c r="F29" i="1"/>
  <c r="F31" i="1"/>
  <c r="F33" i="1"/>
  <c r="F34" i="1"/>
  <c r="F36" i="1"/>
  <c r="F37" i="1"/>
  <c r="F38" i="1"/>
  <c r="F44" i="1"/>
  <c r="F45" i="1"/>
  <c r="F46" i="1"/>
  <c r="F47" i="1"/>
  <c r="F48" i="1"/>
  <c r="F49" i="1"/>
  <c r="F50" i="1"/>
  <c r="F52" i="1"/>
  <c r="F53" i="1"/>
  <c r="F54" i="1"/>
  <c r="F57" i="1"/>
  <c r="F63" i="1"/>
  <c r="F64" i="1"/>
  <c r="F65" i="1"/>
  <c r="F66" i="1"/>
  <c r="F67" i="1"/>
  <c r="F68" i="1"/>
  <c r="F69" i="1"/>
  <c r="F70" i="1"/>
  <c r="F71" i="1"/>
  <c r="F72" i="1"/>
  <c r="F73" i="1"/>
  <c r="F74" i="1"/>
  <c r="F78" i="1"/>
  <c r="F79" i="1"/>
  <c r="F84" i="1"/>
  <c r="F85" i="1"/>
  <c r="F86" i="1"/>
  <c r="F90" i="1"/>
  <c r="F91" i="1"/>
  <c r="F92" i="1"/>
  <c r="F93" i="1"/>
  <c r="F94" i="1"/>
  <c r="F95" i="1"/>
  <c r="F96" i="1"/>
  <c r="F98" i="1"/>
  <c r="F100" i="1"/>
  <c r="F104" i="1"/>
  <c r="F105" i="1"/>
  <c r="F106" i="1"/>
  <c r="F107" i="1"/>
  <c r="F108" i="1"/>
  <c r="F109" i="1"/>
  <c r="F110" i="1"/>
  <c r="F111" i="1"/>
  <c r="F112" i="1"/>
  <c r="F113" i="1"/>
  <c r="F114" i="1"/>
  <c r="F115" i="1"/>
  <c r="E7" i="1"/>
  <c r="E8" i="1"/>
  <c r="E10" i="1"/>
  <c r="E11" i="1"/>
  <c r="E13" i="1"/>
  <c r="E15" i="1"/>
  <c r="E16" i="1"/>
  <c r="E18" i="1"/>
  <c r="E19" i="1"/>
  <c r="E20" i="1"/>
  <c r="E21" i="1"/>
  <c r="E23" i="1"/>
  <c r="E24" i="1"/>
  <c r="E25" i="1"/>
  <c r="E27" i="1"/>
  <c r="E28" i="1"/>
  <c r="E29" i="1"/>
  <c r="E31" i="1"/>
  <c r="E33" i="1"/>
  <c r="E34" i="1"/>
  <c r="E36" i="1"/>
  <c r="E37" i="1"/>
  <c r="E38" i="1"/>
  <c r="E44" i="1"/>
  <c r="E45" i="1"/>
  <c r="E46" i="1"/>
  <c r="E47" i="1"/>
  <c r="E48" i="1"/>
  <c r="E49" i="1"/>
  <c r="E50" i="1"/>
  <c r="E52" i="1"/>
  <c r="E53" i="1"/>
  <c r="E54" i="1"/>
  <c r="E57" i="1"/>
  <c r="E64" i="1"/>
  <c r="E66" i="1"/>
  <c r="E67" i="1"/>
  <c r="E68" i="1"/>
  <c r="E69" i="1"/>
  <c r="E70" i="1"/>
  <c r="E71" i="1"/>
  <c r="E72" i="1"/>
  <c r="E73" i="1"/>
  <c r="E74" i="1"/>
  <c r="E78" i="1"/>
  <c r="E79" i="1"/>
  <c r="E84" i="1"/>
  <c r="E85" i="1"/>
  <c r="E86" i="1"/>
  <c r="E90" i="1"/>
  <c r="E91" i="1"/>
  <c r="E92" i="1"/>
  <c r="E93" i="1"/>
  <c r="E94" i="1"/>
  <c r="E95" i="1"/>
  <c r="E96" i="1"/>
  <c r="E98" i="1"/>
  <c r="E100" i="1"/>
  <c r="E104" i="1"/>
  <c r="E105" i="1"/>
  <c r="E106" i="1"/>
  <c r="E108" i="1"/>
  <c r="E109" i="1"/>
  <c r="E110" i="1"/>
  <c r="E111" i="1"/>
  <c r="E112" i="1"/>
  <c r="E113" i="1"/>
  <c r="E114" i="1"/>
  <c r="E115" i="1"/>
  <c r="D116" i="1"/>
  <c r="E26" i="1"/>
  <c r="F6" i="1" l="1"/>
  <c r="E6" i="1"/>
  <c r="D103" i="1"/>
  <c r="E9" i="1"/>
  <c r="F9" i="1"/>
  <c r="B117" i="1"/>
  <c r="F14" i="1"/>
  <c r="E14" i="1"/>
  <c r="E97" i="1"/>
  <c r="F97" i="1"/>
  <c r="E116" i="1"/>
  <c r="F116" i="1"/>
  <c r="F30" i="1" l="1"/>
  <c r="E30" i="1"/>
  <c r="D117" i="1"/>
  <c r="E101" i="1" l="1"/>
  <c r="F101" i="1"/>
  <c r="E102" i="1"/>
  <c r="F102" i="1" l="1"/>
  <c r="E103" i="1" l="1"/>
  <c r="F103" i="1"/>
  <c r="C117" i="1"/>
  <c r="F117" i="1" l="1"/>
  <c r="E117"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<sst xmlns="http://schemas.openxmlformats.org/spreadsheetml/2006/main" count="125" uniqueCount="124">
  <si>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</si>
  <si>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</si>
  <si>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</si>
  <si>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</si>
  <si>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</si>
  <si>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</si>
  <si>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</si>
  <si>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</si>
  <si>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</si>
  <si>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</si>
  <si>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</si>
  <si>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</si>
  <si>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</si>
  <si>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</si>
  <si>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</si>
  <si>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</si>
  <si>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</si>
  <si>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</si>
  <si>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</si>
  <si>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</si>
  <si>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</si>
  <si>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</si>
  <si>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</si>
  <si>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</si>
  <si>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</si>
  <si>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</si>
  <si>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</si>
  <si>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</si>
  <si>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</si>
  <si>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</si>
  <si>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</si>
  <si>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</si>
  <si>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</si>
  <si>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</si>
  <si>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</si>
  <si>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</si>
  <si>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</si>
  <si>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</si>
  <si>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</si>
  <si>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</si>
  <si>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</si>
  <si>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</si>
  <si>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</si>
  <si>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</si>
  <si>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</si>
  <si>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</si>
  <si>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</si>
  <si>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</si>
  <si>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</si>
  <si>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</si>
  <si>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</si>
  <si>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</si>
  <si>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</si>
  <si>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</si>
  <si>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</si>
  <si>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</si>
  <si>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</si>
  <si>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</si>
  <si>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</si>
  <si>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</si>
  <si>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</si>
  <si>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</si>
  <si>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</si>
  <si>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</si>
  <si>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</si>
  <si>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</si>
  <si>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</si>
  <si>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</si>
  <si>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</si>
  <si>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</si>
  <si>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</si>
  <si>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</si>
  <si>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</si>
  <si>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</si>
  <si>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</si>
  <si>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</si>
  <si>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</si>
  <si>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</si>
  <si>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</si>
  <si>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</si>
  <si>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</si>
  <si>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</si>
  <si>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</si>
  <si>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</si>
  <si>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</si>
  <si>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</si>
  <si>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</si>
  <si>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</si>
  <si>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</si>
  <si>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</si>
  <si>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</si>
  <si>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</si>
  <si>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</si>
  <si>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</si>
  <si>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</si>
  <si>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</si>
  <si>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</si>
  <si>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</si>
  <si>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</si>
  <si>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</si>
  <si>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</si>
  <si>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</si>
  <si>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</si>
  <si>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</si>
  <si>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</si>
  <si>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</si>
  <si>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</si>
  <si>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</si>
  <si>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</si>
  <si>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</si>
  <si>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</si>
  <si>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t>Уточненный план на 2024 г. (тыс. руб.)</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</si>
  <si>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</si>
  <si>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</si>
  <si>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</si>
  <si>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И.о. начальника</t>
  </si>
  <si>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</si>
  <si>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</si>
  <si>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</si>
  <si>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</si>
  <si>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</si>
  <si>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 xml:space="preserve">Исполнение консолидированного бюджета МО «Ульяновский район» за январь-сентябрь 2024 года </t>
  </si>
  <si>
    <t>План за январь -сентябрь 2024 г. (тыс. руб.)</t>
  </si>
  <si>
    <t>Исполнено за январь-сентябрь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</si>
</sst>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0" fontId="5" fillId="0" borderId="1" xfId="0" applyFont="1" applyFill="1" applyBorder="1" applyAlignment="1">
      <alignment horizontal="left" vertical="top" wrapText="1"/>
    </xf>
    <xf numFmtId="164" fontId="5" fillId="5" borderId="1" xfId="0" applyNumberFormat="1" applyFont="1" applyFill="1" applyBorder="1" applyAlignment="1">
      <alignment horizontal="right" vertical="top" wrapText="1" indent="1"/>
    </xf>
    <xf numFmtId="49" fontId="5" fillId="0" borderId="1" xfId="0" applyNumberFormat="1" applyFont="1" applyFill="1" applyBorder="1" applyAlignment="1">
      <alignment horizontal="left" vertical="center"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5" fillId="5" borderId="2" xfId="0" applyFont="1" applyFill="1" applyBorder="1" applyAlignment="1">
      <alignment horizontal="right" vertical="top" wrapText="1"/>
    </xf>
    <xf numFmtId="49" fontId="5" fillId="0" borderId="1" xfId="0" applyNumberFormat="1" applyFont="1" applyFill="1" applyBorder="1" applyAlignment="1" applyProtection="1">
      <alignment horizontal="left" vertical="center"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7"/>
  <sheetViews>
    <sheetView tabSelected="1" view="pageBreakPreview" zoomScale="50" zoomScaleNormal="50" zoomScaleSheetLayoutView="50" workbookViewId="0">
      <pane xSplit="1" ySplit="4" topLeftCell="B94" activePane="bottomRight" state="frozen"/>
      <selection pane="topRight" activeCell="B1" sqref="B1"/>
      <selection pane="bottomLeft" activeCell="A5" sqref="A5"/>
      <selection pane="bottomRight" activeCell="D97" sqref="D97"/>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0" t="s">
        <v>121</v>
      </c>
      <c r="B1" s="50"/>
      <c r="C1" s="50"/>
      <c r="D1" s="50"/>
      <c r="E1" s="50"/>
      <c r="F1" s="50"/>
    </row>
    <row r="2" spans="1:9" x14ac:dyDescent="0.2">
      <c r="A2" s="50"/>
      <c r="B2" s="50"/>
      <c r="C2" s="50"/>
      <c r="D2" s="50"/>
      <c r="E2" s="50"/>
      <c r="F2" s="50"/>
    </row>
    <row r="3" spans="1:9" ht="28.5" customHeight="1" x14ac:dyDescent="0.2">
      <c r="A3" s="51"/>
      <c r="B3" s="51"/>
      <c r="C3" s="51"/>
      <c r="D3" s="51"/>
      <c r="E3" s="51"/>
      <c r="F3" s="51"/>
    </row>
    <row r="4" spans="1:9" ht="90" x14ac:dyDescent="0.2">
      <c r="A4" s="11"/>
      <c r="B4" s="12" t="s">
        <v>111</v>
      </c>
      <c r="C4" s="13" t="s">
        <v>122</v>
      </c>
      <c r="D4" s="11" t="s">
        <v>123</v>
      </c>
      <c r="E4" s="14" t="s">
        <v>0</v>
      </c>
      <c r="F4" s="11" t="s">
        <v>38</v>
      </c>
    </row>
    <row r="5" spans="1:9" ht="27" x14ac:dyDescent="0.2">
      <c r="A5" s="11" t="s">
        <v>1</v>
      </c>
      <c r="B5" s="8"/>
      <c r="C5" s="8"/>
      <c r="D5" s="1"/>
      <c r="E5" s="3"/>
      <c r="F5" s="2"/>
    </row>
    <row r="6" spans="1:9" ht="25.5" x14ac:dyDescent="0.2">
      <c r="A6" s="21" t="s">
        <v>2</v>
      </c>
      <c r="B6" s="22">
        <f>B7+B8</f>
        <v>163946.90000000002</v>
      </c>
      <c r="C6" s="22">
        <f>C7+C8</f>
        <v>112870.7</v>
      </c>
      <c r="D6" s="23">
        <f t="shared" ref="D6" si="0">D7+D8</f>
        <v>112918.6</v>
      </c>
      <c r="E6" s="24">
        <f>D6/C6*100</f>
        <v>100.04243794004999</v>
      </c>
      <c r="F6" s="24">
        <f>D6-C6</f>
        <v>47.900000000008731</v>
      </c>
      <c r="G6" s="15"/>
      <c r="H6" s="15"/>
      <c r="I6" s="16"/>
    </row>
    <row r="7" spans="1:9" ht="26.25" x14ac:dyDescent="0.2">
      <c r="A7" s="25" t="s">
        <v>3</v>
      </c>
      <c r="B7" s="26">
        <v>133616.20000000001</v>
      </c>
      <c r="C7" s="26">
        <v>91184.5</v>
      </c>
      <c r="D7" s="27">
        <v>91230.8</v>
      </c>
      <c r="E7" s="24">
        <f t="shared" ref="E7:E54" si="1">D7/C7*100</f>
        <v>100.05077617358214</v>
      </c>
      <c r="F7" s="24">
        <f t="shared" ref="F7:F54" si="2">D7-C7</f>
        <v>46.30000000000291</v>
      </c>
      <c r="G7" s="15"/>
      <c r="H7" s="15"/>
      <c r="I7" s="16"/>
    </row>
    <row r="8" spans="1:9" ht="26.25" x14ac:dyDescent="0.2">
      <c r="A8" s="28" t="s">
        <v>41</v>
      </c>
      <c r="B8" s="26">
        <v>30330.7</v>
      </c>
      <c r="C8" s="26">
        <v>21686.2</v>
      </c>
      <c r="D8" s="27">
        <v>21687.8</v>
      </c>
      <c r="E8" s="24">
        <f t="shared" si="1"/>
        <v>100.0073779638664</v>
      </c>
      <c r="F8" s="24">
        <f t="shared" si="2"/>
        <v>1.5999999999985448</v>
      </c>
      <c r="G8" s="15"/>
      <c r="H8" s="15"/>
      <c r="I8" s="16"/>
    </row>
    <row r="9" spans="1:9" ht="25.5" x14ac:dyDescent="0.2">
      <c r="A9" s="21" t="s">
        <v>4</v>
      </c>
      <c r="B9" s="22">
        <f>B10+B11+B12+B13</f>
        <v>44065.3</v>
      </c>
      <c r="C9" s="22">
        <f>C10+C11+C12+C13</f>
        <v>38944.699999999997</v>
      </c>
      <c r="D9" s="23">
        <f>D10+D11+D12+D13</f>
        <v>39886.299999999996</v>
      </c>
      <c r="E9" s="24">
        <f t="shared" si="1"/>
        <v>102.41778727272259</v>
      </c>
      <c r="F9" s="24">
        <f t="shared" si="2"/>
        <v>941.59999999999854</v>
      </c>
      <c r="G9" s="15"/>
      <c r="H9" s="15"/>
      <c r="I9" s="16"/>
    </row>
    <row r="10" spans="1:9" ht="26.25" x14ac:dyDescent="0.2">
      <c r="A10" s="28" t="s">
        <v>42</v>
      </c>
      <c r="B10" s="26">
        <v>34810</v>
      </c>
      <c r="C10" s="26">
        <v>30120</v>
      </c>
      <c r="D10" s="29">
        <v>30122</v>
      </c>
      <c r="E10" s="24">
        <f t="shared" si="1"/>
        <v>100.00664010624169</v>
      </c>
      <c r="F10" s="24">
        <f t="shared" si="2"/>
        <v>2</v>
      </c>
      <c r="G10" s="15"/>
      <c r="H10" s="15"/>
      <c r="I10" s="16"/>
    </row>
    <row r="11" spans="1:9" ht="52.5" x14ac:dyDescent="0.2">
      <c r="A11" s="25" t="s">
        <v>5</v>
      </c>
      <c r="B11" s="26"/>
      <c r="C11" s="26"/>
      <c r="D11" s="30">
        <v>48.3</v>
      </c>
      <c r="E11" s="24" t="e">
        <f t="shared" si="1"/>
        <v>#DIV/0!</v>
      </c>
      <c r="F11" s="24">
        <f t="shared" si="2"/>
        <v>48.3</v>
      </c>
      <c r="G11" s="15"/>
      <c r="H11" s="15"/>
      <c r="I11" s="16"/>
    </row>
    <row r="12" spans="1:9" ht="52.5" x14ac:dyDescent="0.2">
      <c r="A12" s="25" t="s">
        <v>39</v>
      </c>
      <c r="B12" s="26">
        <v>5500</v>
      </c>
      <c r="C12" s="26">
        <v>5500</v>
      </c>
      <c r="D12" s="30">
        <v>5594.8</v>
      </c>
      <c r="E12" s="24">
        <f t="shared" si="1"/>
        <v>101.72363636363637</v>
      </c>
      <c r="F12" s="24">
        <f t="shared" si="2"/>
        <v>94.800000000000182</v>
      </c>
      <c r="G12" s="15"/>
      <c r="H12" s="15"/>
      <c r="I12" s="16"/>
    </row>
    <row r="13" spans="1:9" ht="26.25" x14ac:dyDescent="0.2">
      <c r="A13" s="25" t="s">
        <v>6</v>
      </c>
      <c r="B13" s="26">
        <v>3755.3</v>
      </c>
      <c r="C13" s="26">
        <v>3324.7</v>
      </c>
      <c r="D13" s="30">
        <v>4121.2</v>
      </c>
      <c r="E13" s="24">
        <f t="shared" si="1"/>
        <v>123.95704875627875</v>
      </c>
      <c r="F13" s="24">
        <f t="shared" si="2"/>
        <v>796.5</v>
      </c>
      <c r="G13" s="15"/>
      <c r="H13" s="15"/>
      <c r="I13" s="16"/>
    </row>
    <row r="14" spans="1:9" ht="25.5" x14ac:dyDescent="0.2">
      <c r="A14" s="21" t="s">
        <v>7</v>
      </c>
      <c r="B14" s="22">
        <f>B15+B16</f>
        <v>38948.699999999997</v>
      </c>
      <c r="C14" s="22">
        <f>C15+C16</f>
        <v>18439.099999999999</v>
      </c>
      <c r="D14" s="23">
        <f t="shared" ref="D14" si="3">D15+D16</f>
        <v>18653.5</v>
      </c>
      <c r="E14" s="24">
        <f t="shared" si="1"/>
        <v>101.16274655487526</v>
      </c>
      <c r="F14" s="24">
        <f t="shared" si="2"/>
        <v>214.40000000000146</v>
      </c>
      <c r="G14" s="15"/>
      <c r="H14" s="15"/>
      <c r="I14" s="16"/>
    </row>
    <row r="15" spans="1:9" ht="26.25" x14ac:dyDescent="0.2">
      <c r="A15" s="25" t="s">
        <v>8</v>
      </c>
      <c r="B15" s="26">
        <v>12000</v>
      </c>
      <c r="C15" s="26">
        <v>4059.1</v>
      </c>
      <c r="D15" s="30">
        <v>4059.3</v>
      </c>
      <c r="E15" s="24">
        <f t="shared" si="1"/>
        <v>100.00492720061098</v>
      </c>
      <c r="F15" s="24">
        <f t="shared" si="2"/>
        <v>0.20000000000027285</v>
      </c>
      <c r="G15" s="15"/>
      <c r="H15" s="15"/>
      <c r="I15" s="16"/>
    </row>
    <row r="16" spans="1:9" ht="26.25" x14ac:dyDescent="0.2">
      <c r="A16" s="25" t="s">
        <v>9</v>
      </c>
      <c r="B16" s="26">
        <v>26948.7</v>
      </c>
      <c r="C16" s="26">
        <v>14380</v>
      </c>
      <c r="D16" s="30">
        <v>14594.2</v>
      </c>
      <c r="E16" s="24">
        <f t="shared" si="1"/>
        <v>101.48956884561893</v>
      </c>
      <c r="F16" s="24">
        <f t="shared" si="2"/>
        <v>214.20000000000073</v>
      </c>
      <c r="G16" s="15"/>
      <c r="H16" s="15"/>
      <c r="I16" s="16"/>
    </row>
    <row r="17" spans="1:23" ht="25.5" x14ac:dyDescent="0.2">
      <c r="A17" s="31" t="s">
        <v>47</v>
      </c>
      <c r="B17" s="22"/>
      <c r="C17" s="22"/>
      <c r="D17" s="32">
        <v>19.899999999999999</v>
      </c>
      <c r="E17" s="24"/>
      <c r="F17" s="24"/>
      <c r="G17" s="15"/>
      <c r="H17" s="15"/>
      <c r="I17" s="16"/>
    </row>
    <row r="18" spans="1:23" ht="25.5" x14ac:dyDescent="0.2">
      <c r="A18" s="31" t="s">
        <v>10</v>
      </c>
      <c r="B18" s="22">
        <v>4000</v>
      </c>
      <c r="C18" s="22">
        <v>3998</v>
      </c>
      <c r="D18" s="32">
        <v>4047.6</v>
      </c>
      <c r="E18" s="24">
        <f t="shared" si="1"/>
        <v>101.24062031015508</v>
      </c>
      <c r="F18" s="24">
        <f t="shared" si="2"/>
        <v>49.599999999999909</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8178</v>
      </c>
      <c r="C21" s="22">
        <v>4982.5</v>
      </c>
      <c r="D21" s="32">
        <v>5010.1000000000004</v>
      </c>
      <c r="E21" s="24">
        <f t="shared" si="1"/>
        <v>100.55393878575015</v>
      </c>
      <c r="F21" s="24">
        <f t="shared" si="2"/>
        <v>27.600000000000364</v>
      </c>
      <c r="G21" s="15"/>
      <c r="H21" s="15"/>
      <c r="I21" s="16"/>
    </row>
    <row r="22" spans="1:23" ht="25.5" customHeight="1" x14ac:dyDescent="0.2">
      <c r="A22" s="31" t="s">
        <v>14</v>
      </c>
      <c r="B22" s="22">
        <v>1800</v>
      </c>
      <c r="C22" s="22">
        <v>1800</v>
      </c>
      <c r="D22" s="23">
        <v>5499.3</v>
      </c>
      <c r="E22" s="24">
        <f t="shared" si="1"/>
        <v>305.51666666666665</v>
      </c>
      <c r="F22" s="24">
        <f t="shared" si="2"/>
        <v>3699.3</v>
      </c>
      <c r="G22" s="15"/>
      <c r="H22" s="15"/>
      <c r="I22" s="16"/>
    </row>
    <row r="23" spans="1:23" ht="51" x14ac:dyDescent="0.2">
      <c r="A23" s="21" t="s">
        <v>15</v>
      </c>
      <c r="B23" s="22">
        <v>2215</v>
      </c>
      <c r="C23" s="22">
        <v>1165</v>
      </c>
      <c r="D23" s="23">
        <v>1430.6</v>
      </c>
      <c r="E23" s="24">
        <f t="shared" si="1"/>
        <v>122.79828326180258</v>
      </c>
      <c r="F23" s="24">
        <f t="shared" si="2"/>
        <v>265.59999999999991</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940.9</v>
      </c>
      <c r="D25" s="32">
        <v>930</v>
      </c>
      <c r="E25" s="24">
        <f t="shared" si="1"/>
        <v>98.841534700818372</v>
      </c>
      <c r="F25" s="24">
        <f t="shared" si="2"/>
        <v>-10.899999999999977</v>
      </c>
      <c r="G25" s="15"/>
      <c r="H25" s="15"/>
      <c r="I25" s="16"/>
    </row>
    <row r="26" spans="1:23" ht="25.5" x14ac:dyDescent="0.2">
      <c r="A26" s="31" t="s">
        <v>18</v>
      </c>
      <c r="B26" s="22">
        <f>B28+B27</f>
        <v>1541</v>
      </c>
      <c r="C26" s="22">
        <f>C28+C27</f>
        <v>1501</v>
      </c>
      <c r="D26" s="32">
        <f t="shared" ref="D26" si="4">D28+D27</f>
        <v>1704.2</v>
      </c>
      <c r="E26" s="24">
        <f t="shared" si="1"/>
        <v>113.53764157228514</v>
      </c>
      <c r="F26" s="24">
        <f t="shared" si="2"/>
        <v>203.20000000000005</v>
      </c>
      <c r="G26" s="15"/>
      <c r="H26" s="15"/>
      <c r="I26" s="16"/>
    </row>
    <row r="27" spans="1:23" ht="25.5" customHeight="1" x14ac:dyDescent="0.2">
      <c r="A27" s="25" t="s">
        <v>19</v>
      </c>
      <c r="B27" s="22"/>
      <c r="C27" s="22"/>
      <c r="D27" s="30">
        <v>73.8</v>
      </c>
      <c r="E27" s="24" t="e">
        <f t="shared" si="1"/>
        <v>#DIV/0!</v>
      </c>
      <c r="F27" s="24">
        <f t="shared" si="2"/>
        <v>73.8</v>
      </c>
      <c r="G27" s="15"/>
      <c r="H27" s="15"/>
      <c r="I27" s="16"/>
    </row>
    <row r="28" spans="1:23" ht="52.5" x14ac:dyDescent="0.2">
      <c r="A28" s="25" t="s">
        <v>20</v>
      </c>
      <c r="B28" s="26">
        <v>1541</v>
      </c>
      <c r="C28" s="26">
        <v>1501</v>
      </c>
      <c r="D28" s="30">
        <v>1630.4</v>
      </c>
      <c r="E28" s="24">
        <f t="shared" si="1"/>
        <v>108.6209193870753</v>
      </c>
      <c r="F28" s="24">
        <f t="shared" si="2"/>
        <v>129.40000000000009</v>
      </c>
      <c r="G28" s="15"/>
      <c r="H28" s="15"/>
      <c r="I28" s="16"/>
    </row>
    <row r="29" spans="1:23" ht="51" x14ac:dyDescent="0.2">
      <c r="A29" s="31" t="s">
        <v>21</v>
      </c>
      <c r="B29" s="22">
        <v>18318.3</v>
      </c>
      <c r="C29" s="22">
        <v>11205</v>
      </c>
      <c r="D29" s="23">
        <v>11425.9</v>
      </c>
      <c r="E29" s="24">
        <f t="shared" si="1"/>
        <v>101.97144132083891</v>
      </c>
      <c r="F29" s="24">
        <f t="shared" si="2"/>
        <v>220.89999999999964</v>
      </c>
      <c r="G29" s="15"/>
      <c r="H29" s="15"/>
      <c r="I29" s="16"/>
    </row>
    <row r="30" spans="1:23" s="17" customFormat="1" ht="25.5" x14ac:dyDescent="0.2">
      <c r="A30" s="33" t="s">
        <v>22</v>
      </c>
      <c r="B30" s="24">
        <f>B6+B9+B14+B18+B17+B19+B21+B22+B23+B25+B26+B29</f>
        <v>284213.2</v>
      </c>
      <c r="C30" s="24">
        <f>C6+C9+C14+C18+C17+C19+C21+C22+C23+C25+C26+C29</f>
        <v>195846.9</v>
      </c>
      <c r="D30" s="24">
        <f>D6+D9+D14+D18+D17+D19+D21+D22+D23+D25+D26+D29</f>
        <v>201526</v>
      </c>
      <c r="E30" s="24">
        <f t="shared" si="1"/>
        <v>102.8997650715942</v>
      </c>
      <c r="F30" s="24">
        <f t="shared" si="2"/>
        <v>5679.1000000000058</v>
      </c>
      <c r="G30" s="15"/>
      <c r="H30" s="15"/>
      <c r="I30" s="16"/>
      <c r="J30" s="16"/>
      <c r="K30" s="16"/>
      <c r="L30" s="16"/>
      <c r="M30" s="16"/>
      <c r="N30" s="16"/>
      <c r="O30" s="16"/>
      <c r="P30" s="16"/>
      <c r="Q30" s="16"/>
      <c r="R30" s="16"/>
      <c r="S30" s="16"/>
      <c r="T30" s="16"/>
      <c r="U30" s="16"/>
      <c r="V30" s="16"/>
      <c r="W30" s="16"/>
    </row>
    <row r="31" spans="1:23" ht="193.5" customHeight="1" x14ac:dyDescent="0.2">
      <c r="A31" s="28" t="s">
        <v>112</v>
      </c>
      <c r="B31" s="26">
        <v>975.3</v>
      </c>
      <c r="C31" s="26">
        <v>572.79999999999995</v>
      </c>
      <c r="D31" s="29">
        <f>C31</f>
        <v>572.79999999999995</v>
      </c>
      <c r="E31" s="24">
        <f t="shared" si="1"/>
        <v>100</v>
      </c>
      <c r="F31" s="24">
        <f t="shared" si="2"/>
        <v>0</v>
      </c>
      <c r="G31" s="5"/>
      <c r="H31" s="16"/>
      <c r="I31" s="16"/>
      <c r="J31" s="16"/>
      <c r="K31" s="16"/>
      <c r="L31" s="16"/>
      <c r="M31" s="16"/>
      <c r="N31" s="16"/>
      <c r="O31" s="16"/>
      <c r="P31" s="16"/>
      <c r="Q31" s="16"/>
      <c r="R31" s="16"/>
      <c r="S31" s="16"/>
      <c r="T31" s="16"/>
      <c r="U31" s="16"/>
      <c r="V31" s="16"/>
      <c r="W31" s="16"/>
    </row>
    <row r="32" spans="1:23" ht="61.5" customHeight="1" x14ac:dyDescent="0.2">
      <c r="A32" s="28" t="s">
        <v>110</v>
      </c>
      <c r="B32" s="26"/>
      <c r="C32" s="26"/>
      <c r="D32" s="29">
        <f t="shared" ref="D32:D95" si="5">C32</f>
        <v>0</v>
      </c>
      <c r="E32" s="24"/>
      <c r="F32" s="24"/>
      <c r="G32" s="5"/>
      <c r="H32" s="16"/>
      <c r="I32" s="16"/>
      <c r="J32" s="16"/>
      <c r="K32" s="16"/>
      <c r="L32" s="16"/>
      <c r="M32" s="16"/>
      <c r="N32" s="16"/>
      <c r="O32" s="16"/>
      <c r="P32" s="16"/>
      <c r="Q32" s="16"/>
      <c r="R32" s="16"/>
      <c r="S32" s="16"/>
      <c r="T32" s="16"/>
      <c r="U32" s="16"/>
      <c r="V32" s="16"/>
      <c r="W32" s="16"/>
    </row>
    <row r="33" spans="1:23" ht="131.25" x14ac:dyDescent="0.2">
      <c r="A33" s="28" t="s">
        <v>50</v>
      </c>
      <c r="B33" s="26">
        <v>8.9</v>
      </c>
      <c r="C33" s="26"/>
      <c r="D33" s="29">
        <f t="shared" si="5"/>
        <v>0</v>
      </c>
      <c r="E33" s="24" t="e">
        <f t="shared" si="1"/>
        <v>#DIV/0!</v>
      </c>
      <c r="F33" s="24">
        <f t="shared" si="2"/>
        <v>0</v>
      </c>
      <c r="G33" s="5"/>
      <c r="H33" s="16"/>
      <c r="I33" s="16"/>
      <c r="J33" s="16"/>
      <c r="K33" s="16"/>
      <c r="L33" s="16"/>
      <c r="M33" s="16"/>
      <c r="N33" s="16"/>
      <c r="O33" s="16"/>
      <c r="P33" s="16"/>
      <c r="Q33" s="16"/>
      <c r="R33" s="16"/>
      <c r="S33" s="16"/>
      <c r="T33" s="16"/>
      <c r="U33" s="16"/>
      <c r="V33" s="16"/>
      <c r="W33" s="16"/>
    </row>
    <row r="34" spans="1:23" ht="78.75" x14ac:dyDescent="0.2">
      <c r="A34" s="28" t="s">
        <v>51</v>
      </c>
      <c r="B34" s="26">
        <v>200762.5</v>
      </c>
      <c r="C34" s="26">
        <v>183203.5</v>
      </c>
      <c r="D34" s="29">
        <f t="shared" si="5"/>
        <v>183203.5</v>
      </c>
      <c r="E34" s="24">
        <f t="shared" si="1"/>
        <v>100</v>
      </c>
      <c r="F34" s="24">
        <f t="shared" si="2"/>
        <v>0</v>
      </c>
      <c r="G34" s="16"/>
      <c r="H34" s="16"/>
      <c r="I34" s="16"/>
      <c r="J34" s="16"/>
      <c r="K34" s="16"/>
      <c r="L34" s="16"/>
      <c r="M34" s="16"/>
      <c r="N34" s="16"/>
      <c r="O34" s="16"/>
      <c r="P34" s="16"/>
      <c r="Q34" s="16"/>
      <c r="R34" s="16"/>
      <c r="S34" s="16"/>
      <c r="T34" s="16"/>
      <c r="U34" s="16"/>
      <c r="V34" s="16"/>
      <c r="W34" s="16"/>
    </row>
    <row r="35" spans="1:23" ht="26.25" x14ac:dyDescent="0.2">
      <c r="A35" s="28" t="s">
        <v>52</v>
      </c>
      <c r="B35" s="26">
        <v>112.8</v>
      </c>
      <c r="C35" s="26">
        <v>112.8</v>
      </c>
      <c r="D35" s="29">
        <f t="shared" si="5"/>
        <v>112.8</v>
      </c>
      <c r="E35" s="24">
        <f t="shared" si="1"/>
        <v>100</v>
      </c>
      <c r="F35" s="24">
        <f t="shared" si="2"/>
        <v>0</v>
      </c>
      <c r="G35" s="16"/>
      <c r="H35" s="16"/>
      <c r="I35" s="16"/>
      <c r="J35" s="16"/>
      <c r="K35" s="16"/>
      <c r="L35" s="16"/>
      <c r="M35" s="16"/>
      <c r="N35" s="16"/>
      <c r="O35" s="16"/>
      <c r="P35" s="16"/>
      <c r="Q35" s="16"/>
      <c r="R35" s="16"/>
      <c r="S35" s="16"/>
      <c r="T35" s="16"/>
      <c r="U35" s="16"/>
      <c r="V35" s="16"/>
      <c r="W35" s="16"/>
    </row>
    <row r="36" spans="1:23" ht="52.5" x14ac:dyDescent="0.2">
      <c r="A36" s="28" t="s">
        <v>53</v>
      </c>
      <c r="B36" s="26">
        <v>21249.7</v>
      </c>
      <c r="C36" s="26">
        <v>16668.3</v>
      </c>
      <c r="D36" s="29">
        <f t="shared" si="5"/>
        <v>16668.3</v>
      </c>
      <c r="E36" s="24">
        <f t="shared" si="1"/>
        <v>100</v>
      </c>
      <c r="F36" s="24">
        <f t="shared" si="2"/>
        <v>0</v>
      </c>
      <c r="G36" s="16"/>
      <c r="H36" s="16"/>
      <c r="I36" s="16"/>
      <c r="J36" s="16"/>
      <c r="K36" s="16"/>
      <c r="L36" s="16"/>
      <c r="M36" s="16"/>
      <c r="N36" s="16"/>
      <c r="O36" s="16"/>
      <c r="P36" s="16"/>
      <c r="Q36" s="16"/>
      <c r="R36" s="16"/>
      <c r="S36" s="16"/>
      <c r="T36" s="16"/>
      <c r="U36" s="16"/>
      <c r="V36" s="16"/>
      <c r="W36" s="16"/>
    </row>
    <row r="37" spans="1:23" ht="105" x14ac:dyDescent="0.2">
      <c r="A37" s="28" t="s">
        <v>54</v>
      </c>
      <c r="B37" s="26">
        <v>23.5</v>
      </c>
      <c r="C37" s="26">
        <v>15.7</v>
      </c>
      <c r="D37" s="29">
        <f t="shared" si="5"/>
        <v>15.7</v>
      </c>
      <c r="E37" s="24">
        <f t="shared" si="1"/>
        <v>100</v>
      </c>
      <c r="F37" s="24">
        <f t="shared" si="2"/>
        <v>0</v>
      </c>
      <c r="G37" s="16"/>
      <c r="H37" s="16"/>
      <c r="I37" s="16"/>
      <c r="J37" s="16"/>
      <c r="K37" s="16"/>
      <c r="L37" s="16"/>
      <c r="M37" s="16"/>
      <c r="N37" s="16"/>
      <c r="O37" s="16"/>
      <c r="P37" s="16"/>
      <c r="Q37" s="16"/>
      <c r="R37" s="16"/>
      <c r="S37" s="16"/>
      <c r="T37" s="16"/>
      <c r="U37" s="16"/>
      <c r="V37" s="16"/>
      <c r="W37" s="16"/>
    </row>
    <row r="38" spans="1:23" ht="78.75" x14ac:dyDescent="0.2">
      <c r="A38" s="28" t="s">
        <v>55</v>
      </c>
      <c r="B38" s="26">
        <v>1262.3</v>
      </c>
      <c r="C38" s="26">
        <v>1260.8</v>
      </c>
      <c r="D38" s="29">
        <f t="shared" si="5"/>
        <v>1260.8</v>
      </c>
      <c r="E38" s="24">
        <f t="shared" si="1"/>
        <v>100</v>
      </c>
      <c r="F38" s="24">
        <f t="shared" si="2"/>
        <v>0</v>
      </c>
      <c r="G38" s="16"/>
      <c r="H38" s="16"/>
      <c r="I38" s="16"/>
      <c r="J38" s="16"/>
      <c r="K38" s="16"/>
      <c r="L38" s="16"/>
      <c r="M38" s="16"/>
      <c r="N38" s="16"/>
      <c r="O38" s="16"/>
      <c r="P38" s="16"/>
      <c r="Q38" s="16"/>
      <c r="R38" s="16"/>
      <c r="S38" s="16"/>
      <c r="T38" s="16"/>
      <c r="U38" s="16"/>
      <c r="V38" s="16"/>
      <c r="W38" s="16"/>
    </row>
    <row r="39" spans="1:23" ht="131.25" x14ac:dyDescent="0.2">
      <c r="A39" s="36" t="s">
        <v>56</v>
      </c>
      <c r="B39" s="37"/>
      <c r="C39" s="37"/>
      <c r="D39" s="29">
        <f t="shared" si="5"/>
        <v>0</v>
      </c>
      <c r="E39" s="24" t="e">
        <f>D39/C39*100</f>
        <v>#DIV/0!</v>
      </c>
      <c r="F39" s="24">
        <f>D39-C39</f>
        <v>0</v>
      </c>
      <c r="G39" s="16"/>
      <c r="H39" s="16"/>
      <c r="I39" s="16"/>
      <c r="J39" s="16"/>
      <c r="K39" s="16"/>
      <c r="L39" s="16"/>
      <c r="M39" s="16"/>
      <c r="N39" s="16"/>
      <c r="O39" s="16"/>
      <c r="P39" s="16"/>
      <c r="Q39" s="16"/>
      <c r="R39" s="16"/>
      <c r="S39" s="16"/>
      <c r="T39" s="16"/>
      <c r="U39" s="16"/>
      <c r="V39" s="16"/>
      <c r="W39" s="16"/>
    </row>
    <row r="40" spans="1:23" ht="52.5" x14ac:dyDescent="0.2">
      <c r="A40" s="36" t="s">
        <v>57</v>
      </c>
      <c r="B40" s="37">
        <v>16000</v>
      </c>
      <c r="C40" s="37">
        <v>16000</v>
      </c>
      <c r="D40" s="29">
        <f t="shared" si="5"/>
        <v>16000</v>
      </c>
      <c r="E40" s="24">
        <f>D40/C40*100</f>
        <v>100</v>
      </c>
      <c r="F40" s="24">
        <f>D40-C40</f>
        <v>0</v>
      </c>
      <c r="G40" s="16"/>
      <c r="H40" s="16"/>
      <c r="I40" s="16"/>
      <c r="J40" s="16"/>
      <c r="K40" s="16"/>
      <c r="L40" s="16"/>
      <c r="M40" s="16"/>
      <c r="N40" s="16"/>
      <c r="O40" s="16"/>
      <c r="P40" s="16"/>
      <c r="Q40" s="16"/>
      <c r="R40" s="16"/>
      <c r="S40" s="16"/>
      <c r="T40" s="16"/>
      <c r="U40" s="16"/>
      <c r="V40" s="16"/>
      <c r="W40" s="16"/>
    </row>
    <row r="41" spans="1:23" ht="78.75" x14ac:dyDescent="0.2">
      <c r="A41" s="28" t="s">
        <v>58</v>
      </c>
      <c r="B41" s="35"/>
      <c r="C41" s="35"/>
      <c r="D41" s="29">
        <f t="shared" si="5"/>
        <v>0</v>
      </c>
      <c r="E41" s="24" t="e">
        <f t="shared" ref="E41:E42" si="6">D41/C41*100</f>
        <v>#DIV/0!</v>
      </c>
      <c r="F41" s="24">
        <f t="shared" ref="F41:F42" si="7">D41-C41</f>
        <v>0</v>
      </c>
      <c r="G41" s="16"/>
      <c r="H41" s="16"/>
      <c r="I41" s="16"/>
      <c r="J41" s="16"/>
      <c r="K41" s="16"/>
      <c r="L41" s="16"/>
      <c r="M41" s="16"/>
      <c r="N41" s="16"/>
      <c r="O41" s="16"/>
      <c r="P41" s="16"/>
      <c r="Q41" s="16"/>
      <c r="R41" s="16"/>
      <c r="S41" s="16"/>
      <c r="T41" s="16"/>
      <c r="U41" s="16"/>
      <c r="V41" s="16"/>
      <c r="W41" s="16"/>
    </row>
    <row r="42" spans="1:23" ht="78.75" x14ac:dyDescent="0.2">
      <c r="A42" s="28" t="s">
        <v>59</v>
      </c>
      <c r="B42" s="35"/>
      <c r="C42" s="35"/>
      <c r="D42" s="29">
        <f t="shared" si="5"/>
        <v>0</v>
      </c>
      <c r="E42" s="24" t="e">
        <f t="shared" si="6"/>
        <v>#DIV/0!</v>
      </c>
      <c r="F42" s="24">
        <f t="shared" si="7"/>
        <v>0</v>
      </c>
      <c r="G42" s="16"/>
      <c r="H42" s="16"/>
      <c r="I42" s="16"/>
      <c r="J42" s="16"/>
      <c r="K42" s="16"/>
      <c r="L42" s="16"/>
      <c r="M42" s="16"/>
      <c r="N42" s="16"/>
      <c r="O42" s="16"/>
      <c r="P42" s="16"/>
      <c r="Q42" s="16"/>
      <c r="R42" s="16"/>
      <c r="S42" s="16"/>
      <c r="T42" s="16"/>
      <c r="U42" s="16"/>
      <c r="V42" s="16"/>
      <c r="W42" s="16"/>
    </row>
    <row r="43" spans="1:23" ht="78.75" x14ac:dyDescent="0.2">
      <c r="A43" s="28" t="s">
        <v>120</v>
      </c>
      <c r="B43" s="35">
        <v>640</v>
      </c>
      <c r="C43" s="35">
        <v>640</v>
      </c>
      <c r="D43" s="29">
        <f t="shared" si="5"/>
        <v>640</v>
      </c>
      <c r="E43" s="24"/>
      <c r="F43" s="24"/>
      <c r="G43" s="16"/>
      <c r="H43" s="16"/>
      <c r="I43" s="16"/>
      <c r="J43" s="16"/>
      <c r="K43" s="16"/>
      <c r="L43" s="16"/>
      <c r="M43" s="16"/>
      <c r="N43" s="16"/>
      <c r="O43" s="16"/>
      <c r="P43" s="16"/>
      <c r="Q43" s="16"/>
      <c r="R43" s="16"/>
      <c r="S43" s="16"/>
      <c r="T43" s="16"/>
      <c r="U43" s="16"/>
      <c r="V43" s="16"/>
      <c r="W43" s="16"/>
    </row>
    <row r="44" spans="1:23" ht="194.25" customHeight="1" x14ac:dyDescent="0.2">
      <c r="A44" s="28" t="s">
        <v>60</v>
      </c>
      <c r="B44" s="26">
        <v>4820.3999999999996</v>
      </c>
      <c r="C44" s="26">
        <v>4820.3999999999996</v>
      </c>
      <c r="D44" s="29">
        <f t="shared" si="5"/>
        <v>4820.3999999999996</v>
      </c>
      <c r="E44" s="24">
        <f t="shared" si="1"/>
        <v>100</v>
      </c>
      <c r="F44" s="24">
        <f t="shared" si="2"/>
        <v>0</v>
      </c>
      <c r="G44" s="16"/>
      <c r="H44" s="16"/>
      <c r="I44" s="16"/>
      <c r="J44" s="16"/>
      <c r="K44" s="16"/>
      <c r="L44" s="16"/>
      <c r="M44" s="16"/>
      <c r="N44" s="16"/>
      <c r="O44" s="16"/>
      <c r="P44" s="16"/>
      <c r="Q44" s="16"/>
      <c r="R44" s="16"/>
      <c r="S44" s="16"/>
      <c r="T44" s="16"/>
      <c r="U44" s="16"/>
      <c r="V44" s="16"/>
      <c r="W44" s="16"/>
    </row>
    <row r="45" spans="1:23" ht="248.25" customHeight="1" x14ac:dyDescent="0.2">
      <c r="A45" s="28" t="s">
        <v>61</v>
      </c>
      <c r="B45" s="26">
        <v>10.9</v>
      </c>
      <c r="C45" s="26"/>
      <c r="D45" s="29">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28" t="s">
        <v>62</v>
      </c>
      <c r="B46" s="26">
        <v>112600</v>
      </c>
      <c r="C46" s="26">
        <v>49217.8</v>
      </c>
      <c r="D46" s="29">
        <f t="shared" si="5"/>
        <v>49217.8</v>
      </c>
      <c r="E46" s="24">
        <f t="shared" si="1"/>
        <v>100</v>
      </c>
      <c r="F46" s="24">
        <f t="shared" si="2"/>
        <v>0</v>
      </c>
      <c r="G46" s="16"/>
      <c r="H46" s="16"/>
      <c r="I46" s="16"/>
      <c r="J46" s="16"/>
      <c r="K46" s="16"/>
      <c r="L46" s="16"/>
      <c r="M46" s="16"/>
      <c r="N46" s="16"/>
      <c r="O46" s="16"/>
      <c r="P46" s="16"/>
      <c r="Q46" s="16"/>
      <c r="R46" s="16"/>
      <c r="S46" s="16"/>
      <c r="T46" s="16"/>
      <c r="U46" s="16"/>
      <c r="V46" s="16"/>
      <c r="W46" s="16"/>
    </row>
    <row r="47" spans="1:23" ht="60.75" customHeight="1" x14ac:dyDescent="0.2">
      <c r="A47" s="28" t="s">
        <v>106</v>
      </c>
      <c r="B47" s="26"/>
      <c r="C47" s="26"/>
      <c r="D47" s="29">
        <f t="shared" si="5"/>
        <v>0</v>
      </c>
      <c r="E47" s="24" t="e">
        <f t="shared" si="1"/>
        <v>#DIV/0!</v>
      </c>
      <c r="F47" s="24">
        <f t="shared" si="2"/>
        <v>0</v>
      </c>
      <c r="G47" s="16"/>
      <c r="H47" s="16"/>
      <c r="I47" s="16"/>
      <c r="J47" s="16"/>
      <c r="K47" s="16"/>
      <c r="L47" s="16"/>
      <c r="M47" s="16"/>
      <c r="N47" s="16"/>
      <c r="O47" s="16"/>
      <c r="P47" s="16"/>
      <c r="Q47" s="16"/>
      <c r="R47" s="16"/>
      <c r="S47" s="16"/>
      <c r="T47" s="16"/>
      <c r="U47" s="16"/>
      <c r="V47" s="16"/>
      <c r="W47" s="16"/>
    </row>
    <row r="48" spans="1:23" ht="78.75" x14ac:dyDescent="0.2">
      <c r="A48" s="28" t="s">
        <v>63</v>
      </c>
      <c r="B48" s="37"/>
      <c r="C48" s="37"/>
      <c r="D48" s="29">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105" x14ac:dyDescent="0.2">
      <c r="A49" s="28" t="s">
        <v>64</v>
      </c>
      <c r="B49" s="26">
        <v>302.7</v>
      </c>
      <c r="C49" s="26">
        <v>302.7</v>
      </c>
      <c r="D49" s="29">
        <f t="shared" si="5"/>
        <v>302.7</v>
      </c>
      <c r="E49" s="24">
        <f t="shared" si="1"/>
        <v>100</v>
      </c>
      <c r="F49" s="24">
        <f t="shared" si="2"/>
        <v>0</v>
      </c>
      <c r="G49" s="5"/>
      <c r="H49" s="16"/>
      <c r="I49" s="16"/>
      <c r="J49" s="16"/>
      <c r="K49" s="16"/>
      <c r="L49" s="16"/>
      <c r="M49" s="16"/>
      <c r="N49" s="16"/>
      <c r="O49" s="16"/>
      <c r="P49" s="16"/>
      <c r="Q49" s="16"/>
      <c r="R49" s="16"/>
      <c r="S49" s="16"/>
      <c r="T49" s="16"/>
      <c r="U49" s="16"/>
      <c r="V49" s="16"/>
      <c r="W49" s="16"/>
    </row>
    <row r="50" spans="1:23" ht="78.75" x14ac:dyDescent="0.2">
      <c r="A50" s="28" t="s">
        <v>65</v>
      </c>
      <c r="B50" s="26">
        <v>75</v>
      </c>
      <c r="C50" s="26"/>
      <c r="D50" s="29">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84.75" customHeight="1" x14ac:dyDescent="0.2">
      <c r="A51" s="28" t="s">
        <v>113</v>
      </c>
      <c r="B51" s="26">
        <v>3000</v>
      </c>
      <c r="C51" s="26">
        <v>3000</v>
      </c>
      <c r="D51" s="29">
        <f t="shared" si="5"/>
        <v>3000</v>
      </c>
      <c r="E51" s="24"/>
      <c r="F51" s="24"/>
      <c r="G51" s="16"/>
      <c r="H51" s="16"/>
      <c r="I51" s="16"/>
      <c r="J51" s="16"/>
      <c r="K51" s="16"/>
      <c r="L51" s="16"/>
      <c r="M51" s="16"/>
      <c r="N51" s="16"/>
      <c r="O51" s="16"/>
      <c r="P51" s="16"/>
      <c r="Q51" s="16"/>
      <c r="R51" s="16"/>
      <c r="S51" s="16"/>
      <c r="T51" s="16"/>
      <c r="U51" s="16"/>
      <c r="V51" s="16"/>
      <c r="W51" s="16"/>
    </row>
    <row r="52" spans="1:23" ht="111" customHeight="1" x14ac:dyDescent="0.2">
      <c r="A52" s="28" t="s">
        <v>66</v>
      </c>
      <c r="B52" s="26">
        <v>482.9</v>
      </c>
      <c r="C52" s="26">
        <v>434.9</v>
      </c>
      <c r="D52" s="29">
        <f t="shared" si="5"/>
        <v>434.9</v>
      </c>
      <c r="E52" s="24">
        <f t="shared" si="1"/>
        <v>100</v>
      </c>
      <c r="F52" s="24">
        <f t="shared" si="2"/>
        <v>0</v>
      </c>
      <c r="G52" s="16"/>
      <c r="H52" s="16"/>
      <c r="I52" s="16"/>
      <c r="J52" s="16"/>
      <c r="K52" s="16"/>
      <c r="L52" s="16"/>
      <c r="M52" s="16"/>
      <c r="N52" s="16"/>
      <c r="O52" s="16"/>
      <c r="P52" s="16"/>
      <c r="Q52" s="16"/>
      <c r="R52" s="16"/>
      <c r="S52" s="16"/>
      <c r="T52" s="16"/>
      <c r="U52" s="16"/>
      <c r="V52" s="16"/>
      <c r="W52" s="16"/>
    </row>
    <row r="53" spans="1:23" ht="111" customHeight="1" x14ac:dyDescent="0.2">
      <c r="A53" s="28" t="s">
        <v>67</v>
      </c>
      <c r="B53" s="26">
        <v>9</v>
      </c>
      <c r="C53" s="26"/>
      <c r="D53" s="29">
        <f t="shared" si="5"/>
        <v>0</v>
      </c>
      <c r="E53" s="24" t="e">
        <f t="shared" si="1"/>
        <v>#DIV/0!</v>
      </c>
      <c r="F53" s="24">
        <f t="shared" si="2"/>
        <v>0</v>
      </c>
      <c r="G53" s="16"/>
      <c r="H53" s="16"/>
      <c r="I53" s="16"/>
      <c r="J53" s="16"/>
      <c r="K53" s="16"/>
      <c r="L53" s="16"/>
      <c r="M53" s="16"/>
      <c r="N53" s="16"/>
      <c r="O53" s="16"/>
      <c r="P53" s="16"/>
      <c r="Q53" s="16"/>
      <c r="R53" s="16"/>
      <c r="S53" s="16"/>
      <c r="T53" s="16"/>
      <c r="U53" s="16"/>
      <c r="V53" s="16"/>
      <c r="W53" s="16"/>
    </row>
    <row r="54" spans="1:23" ht="165.75" customHeight="1" x14ac:dyDescent="0.2">
      <c r="A54" s="28" t="s">
        <v>68</v>
      </c>
      <c r="B54" s="26">
        <v>127</v>
      </c>
      <c r="C54" s="26">
        <v>121</v>
      </c>
      <c r="D54" s="29">
        <f t="shared" si="5"/>
        <v>121</v>
      </c>
      <c r="E54" s="24">
        <f t="shared" si="1"/>
        <v>100</v>
      </c>
      <c r="F54" s="24">
        <f t="shared" si="2"/>
        <v>0</v>
      </c>
      <c r="G54" s="5"/>
      <c r="H54" s="16"/>
      <c r="I54" s="16"/>
      <c r="J54" s="16"/>
      <c r="K54" s="16"/>
      <c r="L54" s="16"/>
      <c r="M54" s="16"/>
      <c r="N54" s="16"/>
      <c r="O54" s="16"/>
      <c r="P54" s="16"/>
      <c r="Q54" s="16"/>
      <c r="R54" s="16"/>
      <c r="S54" s="16"/>
      <c r="T54" s="16"/>
      <c r="U54" s="16"/>
      <c r="V54" s="16"/>
      <c r="W54" s="16"/>
    </row>
    <row r="55" spans="1:23" ht="78.75" x14ac:dyDescent="0.2">
      <c r="A55" s="34" t="s">
        <v>49</v>
      </c>
      <c r="B55" s="26">
        <v>5848.1</v>
      </c>
      <c r="C55" s="26">
        <v>4386</v>
      </c>
      <c r="D55" s="29">
        <f t="shared" si="5"/>
        <v>4386</v>
      </c>
      <c r="E55" s="24">
        <f t="shared" ref="E55:E56" si="8">D55/C55*100</f>
        <v>100</v>
      </c>
      <c r="F55" s="24">
        <f t="shared" ref="F55:F56" si="9">D55-C55</f>
        <v>0</v>
      </c>
      <c r="G55" s="16"/>
      <c r="H55" s="16"/>
      <c r="I55" s="16"/>
      <c r="J55" s="16"/>
      <c r="K55" s="16"/>
      <c r="L55" s="16"/>
      <c r="M55" s="16"/>
      <c r="N55" s="16"/>
      <c r="O55" s="16"/>
      <c r="P55" s="16"/>
      <c r="Q55" s="16"/>
      <c r="R55" s="16"/>
      <c r="S55" s="16"/>
      <c r="T55" s="16"/>
      <c r="U55" s="16"/>
      <c r="V55" s="16"/>
      <c r="W55" s="16"/>
    </row>
    <row r="56" spans="1:23" ht="105" x14ac:dyDescent="0.2">
      <c r="A56" s="28" t="s">
        <v>69</v>
      </c>
      <c r="B56" s="37">
        <v>104.3</v>
      </c>
      <c r="C56" s="37">
        <v>104.3</v>
      </c>
      <c r="D56" s="29">
        <f t="shared" si="5"/>
        <v>104.3</v>
      </c>
      <c r="E56" s="24">
        <f t="shared" si="8"/>
        <v>100</v>
      </c>
      <c r="F56" s="24">
        <f t="shared" si="9"/>
        <v>0</v>
      </c>
      <c r="G56" s="6"/>
      <c r="H56" s="16"/>
      <c r="I56" s="16"/>
      <c r="J56" s="16"/>
      <c r="K56" s="16"/>
      <c r="L56" s="16"/>
      <c r="M56" s="16"/>
      <c r="N56" s="16"/>
      <c r="O56" s="16"/>
      <c r="P56" s="16"/>
      <c r="Q56" s="16"/>
      <c r="R56" s="16"/>
      <c r="S56" s="16"/>
      <c r="T56" s="16"/>
      <c r="U56" s="16"/>
      <c r="V56" s="16"/>
      <c r="W56" s="16"/>
    </row>
    <row r="57" spans="1:23" ht="82.5" customHeight="1" x14ac:dyDescent="0.2">
      <c r="A57" s="28" t="s">
        <v>70</v>
      </c>
      <c r="B57" s="38">
        <v>8.1999999999999993</v>
      </c>
      <c r="C57" s="38">
        <v>4.0999999999999996</v>
      </c>
      <c r="D57" s="29">
        <f t="shared" si="5"/>
        <v>4.0999999999999996</v>
      </c>
      <c r="E57" s="24">
        <f t="shared" ref="E57:E90" si="10">D57/C57*100</f>
        <v>100</v>
      </c>
      <c r="F57" s="24">
        <f t="shared" ref="F57:F90" si="11">D57-C57</f>
        <v>0</v>
      </c>
      <c r="G57" s="16"/>
      <c r="H57" s="16"/>
      <c r="I57" s="16"/>
      <c r="J57" s="16"/>
      <c r="K57" s="16"/>
      <c r="L57" s="16"/>
      <c r="M57" s="16"/>
      <c r="N57" s="16"/>
      <c r="O57" s="16"/>
      <c r="P57" s="16"/>
      <c r="Q57" s="16"/>
      <c r="R57" s="16"/>
      <c r="S57" s="16"/>
      <c r="T57" s="16"/>
      <c r="U57" s="16"/>
      <c r="V57" s="16"/>
      <c r="W57" s="16"/>
    </row>
    <row r="58" spans="1:23" ht="148.5" customHeight="1" x14ac:dyDescent="0.2">
      <c r="A58" s="28" t="s">
        <v>114</v>
      </c>
      <c r="B58" s="38">
        <v>10000</v>
      </c>
      <c r="C58" s="38"/>
      <c r="D58" s="29">
        <f t="shared" si="5"/>
        <v>0</v>
      </c>
      <c r="E58" s="24"/>
      <c r="F58" s="24"/>
      <c r="G58" s="16"/>
      <c r="H58" s="16"/>
      <c r="I58" s="16"/>
      <c r="J58" s="16"/>
      <c r="K58" s="16"/>
      <c r="L58" s="16"/>
      <c r="M58" s="16"/>
      <c r="N58" s="16"/>
      <c r="O58" s="16"/>
      <c r="P58" s="16"/>
      <c r="Q58" s="16"/>
      <c r="R58" s="16"/>
      <c r="S58" s="16"/>
      <c r="T58" s="16"/>
      <c r="U58" s="16"/>
      <c r="V58" s="16"/>
      <c r="W58" s="16"/>
    </row>
    <row r="59" spans="1:23" ht="52.5" x14ac:dyDescent="0.2">
      <c r="A59" s="28" t="s">
        <v>71</v>
      </c>
      <c r="B59" s="38">
        <v>531.29999999999995</v>
      </c>
      <c r="C59" s="38">
        <v>398.5</v>
      </c>
      <c r="D59" s="29">
        <f t="shared" si="5"/>
        <v>398.5</v>
      </c>
      <c r="E59" s="24"/>
      <c r="F59" s="24"/>
      <c r="G59" s="16"/>
      <c r="H59" s="16"/>
      <c r="I59" s="16"/>
      <c r="J59" s="16"/>
      <c r="K59" s="16"/>
      <c r="L59" s="16"/>
      <c r="M59" s="16"/>
      <c r="N59" s="16"/>
      <c r="O59" s="16"/>
      <c r="P59" s="16"/>
      <c r="Q59" s="16"/>
      <c r="R59" s="16"/>
      <c r="S59" s="16"/>
      <c r="T59" s="16"/>
      <c r="U59" s="16"/>
      <c r="V59" s="16"/>
      <c r="W59" s="16"/>
    </row>
    <row r="60" spans="1:23" ht="27.75" customHeight="1" x14ac:dyDescent="0.2">
      <c r="A60" s="28" t="s">
        <v>79</v>
      </c>
      <c r="B60" s="26">
        <v>2882.4</v>
      </c>
      <c r="C60" s="26">
        <v>1314.5</v>
      </c>
      <c r="D60" s="29">
        <f t="shared" si="5"/>
        <v>1314.5</v>
      </c>
      <c r="E60" s="24">
        <f t="shared" ref="E60" si="12">D60/C60*100</f>
        <v>100</v>
      </c>
      <c r="F60" s="24">
        <f t="shared" ref="F60" si="13">D60-C60</f>
        <v>0</v>
      </c>
      <c r="G60" s="16"/>
      <c r="H60" s="16"/>
      <c r="I60" s="16"/>
      <c r="J60" s="16"/>
      <c r="K60" s="16"/>
      <c r="L60" s="16"/>
      <c r="M60" s="16"/>
      <c r="N60" s="16"/>
      <c r="O60" s="16"/>
      <c r="P60" s="16"/>
      <c r="Q60" s="16"/>
      <c r="R60" s="16"/>
      <c r="S60" s="16"/>
      <c r="T60" s="16"/>
      <c r="U60" s="16"/>
      <c r="V60" s="16"/>
      <c r="W60" s="16"/>
    </row>
    <row r="61" spans="1:23" ht="113.25" customHeight="1" x14ac:dyDescent="0.2">
      <c r="A61" s="28" t="s">
        <v>72</v>
      </c>
      <c r="B61" s="26">
        <v>17656.900000000001</v>
      </c>
      <c r="C61" s="26">
        <v>9948.2999999999993</v>
      </c>
      <c r="D61" s="29">
        <f t="shared" si="5"/>
        <v>9948.2999999999993</v>
      </c>
      <c r="E61" s="24">
        <f>D61/C61*100</f>
        <v>100</v>
      </c>
      <c r="F61" s="24">
        <f>D61-C61</f>
        <v>0</v>
      </c>
      <c r="G61" s="16"/>
      <c r="H61" s="16"/>
      <c r="I61" s="16"/>
      <c r="J61" s="16"/>
      <c r="K61" s="16"/>
      <c r="L61" s="16"/>
      <c r="M61" s="16"/>
      <c r="N61" s="16"/>
      <c r="O61" s="16"/>
      <c r="P61" s="16"/>
      <c r="Q61" s="16"/>
      <c r="R61" s="16"/>
      <c r="S61" s="16"/>
      <c r="T61" s="16"/>
      <c r="U61" s="16"/>
      <c r="V61" s="16"/>
      <c r="W61" s="16"/>
    </row>
    <row r="62" spans="1:23" ht="60.75" customHeight="1" x14ac:dyDescent="0.2">
      <c r="A62" s="28" t="s">
        <v>73</v>
      </c>
      <c r="B62" s="26"/>
      <c r="C62" s="26"/>
      <c r="D62" s="29">
        <f t="shared" si="5"/>
        <v>0</v>
      </c>
      <c r="E62" s="24" t="e">
        <f>D62/C62*100</f>
        <v>#DIV/0!</v>
      </c>
      <c r="F62" s="24">
        <f>D62-C62</f>
        <v>0</v>
      </c>
      <c r="G62" s="16"/>
      <c r="H62" s="16"/>
      <c r="I62" s="16"/>
      <c r="J62" s="16"/>
      <c r="K62" s="16"/>
      <c r="L62" s="16"/>
      <c r="M62" s="16"/>
      <c r="N62" s="16"/>
      <c r="O62" s="16"/>
      <c r="P62" s="16"/>
      <c r="Q62" s="16"/>
      <c r="R62" s="16"/>
      <c r="S62" s="16"/>
      <c r="T62" s="16"/>
      <c r="U62" s="16"/>
      <c r="V62" s="16"/>
      <c r="W62" s="16"/>
    </row>
    <row r="63" spans="1:23" ht="250.5" customHeight="1" x14ac:dyDescent="0.2">
      <c r="A63" s="28" t="s">
        <v>107</v>
      </c>
      <c r="B63" s="26">
        <v>307.10000000000002</v>
      </c>
      <c r="C63" s="26"/>
      <c r="D63" s="29">
        <f t="shared" si="5"/>
        <v>0</v>
      </c>
      <c r="E63" s="24" t="e">
        <f>D63/C63*100</f>
        <v>#DIV/0!</v>
      </c>
      <c r="F63" s="24">
        <f t="shared" si="11"/>
        <v>0</v>
      </c>
      <c r="G63" s="16"/>
      <c r="H63" s="16"/>
      <c r="I63" s="16"/>
      <c r="J63" s="16"/>
      <c r="K63" s="16"/>
      <c r="L63" s="16"/>
      <c r="M63" s="16"/>
      <c r="N63" s="16"/>
      <c r="O63" s="16"/>
      <c r="P63" s="16"/>
      <c r="Q63" s="16"/>
      <c r="R63" s="16"/>
      <c r="S63" s="16"/>
      <c r="T63" s="16"/>
      <c r="U63" s="16"/>
      <c r="V63" s="16"/>
      <c r="W63" s="16"/>
    </row>
    <row r="64" spans="1:23" ht="131.25" x14ac:dyDescent="0.2">
      <c r="A64" s="28" t="s">
        <v>74</v>
      </c>
      <c r="B64" s="26">
        <v>30428</v>
      </c>
      <c r="C64" s="26">
        <v>22938.9</v>
      </c>
      <c r="D64" s="29">
        <f t="shared" si="5"/>
        <v>22938.9</v>
      </c>
      <c r="E64" s="24">
        <f t="shared" si="10"/>
        <v>100</v>
      </c>
      <c r="F64" s="24">
        <f t="shared" si="11"/>
        <v>0</v>
      </c>
      <c r="G64" s="16"/>
      <c r="H64" s="16"/>
      <c r="I64" s="16"/>
      <c r="J64" s="16"/>
      <c r="K64" s="16"/>
      <c r="L64" s="16"/>
      <c r="M64" s="16"/>
      <c r="N64" s="16"/>
      <c r="O64" s="16"/>
      <c r="P64" s="16"/>
      <c r="Q64" s="16"/>
      <c r="R64" s="16"/>
      <c r="S64" s="16"/>
      <c r="T64" s="16"/>
      <c r="U64" s="16"/>
      <c r="V64" s="16"/>
      <c r="W64" s="16"/>
    </row>
    <row r="65" spans="1:23" ht="78.75" x14ac:dyDescent="0.2">
      <c r="A65" s="28" t="s">
        <v>75</v>
      </c>
      <c r="B65" s="26">
        <v>1054.5</v>
      </c>
      <c r="C65" s="26">
        <v>790.8</v>
      </c>
      <c r="D65" s="29">
        <f t="shared" si="5"/>
        <v>790.8</v>
      </c>
      <c r="E65" s="24">
        <f>D65/C65*100</f>
        <v>100</v>
      </c>
      <c r="F65" s="24">
        <f t="shared" si="11"/>
        <v>0</v>
      </c>
      <c r="G65" s="16"/>
      <c r="H65" s="16"/>
      <c r="I65" s="16"/>
      <c r="J65" s="16"/>
      <c r="K65" s="16"/>
      <c r="L65" s="16"/>
      <c r="M65" s="16"/>
      <c r="N65" s="16"/>
      <c r="O65" s="16"/>
      <c r="P65" s="16"/>
      <c r="Q65" s="16"/>
      <c r="R65" s="16"/>
      <c r="S65" s="16"/>
      <c r="T65" s="16"/>
      <c r="U65" s="16"/>
      <c r="V65" s="16"/>
      <c r="W65" s="16"/>
    </row>
    <row r="66" spans="1:23" ht="78.75" x14ac:dyDescent="0.2">
      <c r="A66" s="28" t="s">
        <v>76</v>
      </c>
      <c r="B66" s="39">
        <v>17095.8</v>
      </c>
      <c r="C66" s="39">
        <v>12823</v>
      </c>
      <c r="D66" s="29">
        <f t="shared" si="5"/>
        <v>12823</v>
      </c>
      <c r="E66" s="24">
        <f t="shared" si="10"/>
        <v>100</v>
      </c>
      <c r="F66" s="24">
        <f t="shared" si="11"/>
        <v>0</v>
      </c>
      <c r="G66" s="4"/>
      <c r="H66" s="16"/>
      <c r="I66" s="16"/>
      <c r="J66" s="16"/>
      <c r="K66" s="16"/>
      <c r="L66" s="16"/>
      <c r="M66" s="16"/>
      <c r="N66" s="16"/>
      <c r="O66" s="16"/>
      <c r="P66" s="16"/>
      <c r="Q66" s="16"/>
      <c r="R66" s="16"/>
      <c r="S66" s="16"/>
      <c r="T66" s="16"/>
      <c r="U66" s="16"/>
      <c r="V66" s="16"/>
      <c r="W66" s="16"/>
    </row>
    <row r="67" spans="1:23" ht="105" x14ac:dyDescent="0.2">
      <c r="A67" s="28" t="s">
        <v>77</v>
      </c>
      <c r="B67" s="26">
        <v>288.39999999999998</v>
      </c>
      <c r="C67" s="26">
        <v>216.3</v>
      </c>
      <c r="D67" s="29">
        <f t="shared" si="5"/>
        <v>216.3</v>
      </c>
      <c r="E67" s="24">
        <f t="shared" si="10"/>
        <v>100</v>
      </c>
      <c r="F67" s="24">
        <f t="shared" si="11"/>
        <v>0</v>
      </c>
      <c r="G67" s="5"/>
      <c r="H67" s="16"/>
      <c r="I67" s="16"/>
      <c r="J67" s="16"/>
      <c r="K67" s="16"/>
      <c r="L67" s="16"/>
      <c r="M67" s="16"/>
      <c r="N67" s="16"/>
      <c r="O67" s="16"/>
      <c r="P67" s="16"/>
      <c r="Q67" s="16"/>
      <c r="R67" s="16"/>
      <c r="S67" s="16"/>
      <c r="T67" s="16"/>
      <c r="U67" s="16"/>
      <c r="V67" s="16"/>
      <c r="W67" s="16"/>
    </row>
    <row r="68" spans="1:23" ht="78.75" x14ac:dyDescent="0.2">
      <c r="A68" s="28" t="s">
        <v>78</v>
      </c>
      <c r="B68" s="26">
        <v>10381.9</v>
      </c>
      <c r="C68" s="26">
        <v>7783.5</v>
      </c>
      <c r="D68" s="29">
        <f t="shared" si="5"/>
        <v>7783.5</v>
      </c>
      <c r="E68" s="24">
        <f t="shared" si="10"/>
        <v>100</v>
      </c>
      <c r="F68" s="24">
        <f t="shared" si="11"/>
        <v>0</v>
      </c>
      <c r="G68" s="16"/>
      <c r="H68" s="16"/>
      <c r="I68" s="16"/>
      <c r="J68" s="16"/>
      <c r="K68" s="16"/>
      <c r="L68" s="16"/>
      <c r="M68" s="16"/>
      <c r="N68" s="16"/>
      <c r="O68" s="16"/>
      <c r="P68" s="16"/>
      <c r="Q68" s="16"/>
      <c r="R68" s="16"/>
      <c r="S68" s="16"/>
      <c r="T68" s="16"/>
      <c r="U68" s="16"/>
      <c r="V68" s="16"/>
      <c r="W68" s="16"/>
    </row>
    <row r="69" spans="1:23" ht="30.75" customHeight="1" x14ac:dyDescent="0.2">
      <c r="A69" s="28" t="s">
        <v>80</v>
      </c>
      <c r="B69" s="26">
        <v>524.29999999999995</v>
      </c>
      <c r="C69" s="26">
        <v>453.2</v>
      </c>
      <c r="D69" s="29">
        <f t="shared" si="5"/>
        <v>453.2</v>
      </c>
      <c r="E69" s="24">
        <f t="shared" si="10"/>
        <v>100</v>
      </c>
      <c r="F69" s="24">
        <f t="shared" si="11"/>
        <v>0</v>
      </c>
      <c r="G69" s="16"/>
      <c r="H69" s="16"/>
      <c r="I69" s="16"/>
      <c r="J69" s="16"/>
      <c r="K69" s="16"/>
      <c r="L69" s="16"/>
      <c r="M69" s="16"/>
      <c r="N69" s="16"/>
      <c r="O69" s="16"/>
      <c r="P69" s="16"/>
      <c r="Q69" s="16"/>
      <c r="R69" s="16"/>
      <c r="S69" s="16"/>
      <c r="T69" s="16"/>
      <c r="U69" s="16"/>
      <c r="V69" s="16"/>
      <c r="W69" s="16"/>
    </row>
    <row r="70" spans="1:23" ht="105" x14ac:dyDescent="0.2">
      <c r="A70" s="28" t="s">
        <v>81</v>
      </c>
      <c r="B70" s="26">
        <v>473.9</v>
      </c>
      <c r="C70" s="26">
        <v>449.3</v>
      </c>
      <c r="D70" s="29">
        <f t="shared" si="5"/>
        <v>449.3</v>
      </c>
      <c r="E70" s="24">
        <f t="shared" si="10"/>
        <v>100</v>
      </c>
      <c r="F70" s="24">
        <f t="shared" si="11"/>
        <v>0</v>
      </c>
      <c r="G70" s="16"/>
      <c r="H70" s="16"/>
      <c r="I70" s="16"/>
      <c r="J70" s="16"/>
      <c r="K70" s="16"/>
      <c r="L70" s="16"/>
      <c r="M70" s="16"/>
      <c r="N70" s="16"/>
      <c r="O70" s="16"/>
      <c r="P70" s="16"/>
      <c r="Q70" s="16"/>
      <c r="R70" s="16"/>
      <c r="S70" s="16"/>
      <c r="T70" s="16"/>
      <c r="U70" s="16"/>
      <c r="V70" s="16"/>
      <c r="W70" s="16"/>
    </row>
    <row r="71" spans="1:23" ht="108.75" customHeight="1" x14ac:dyDescent="0.2">
      <c r="A71" s="28" t="s">
        <v>108</v>
      </c>
      <c r="B71" s="26">
        <v>64310.3</v>
      </c>
      <c r="C71" s="26">
        <v>28216</v>
      </c>
      <c r="D71" s="29">
        <f t="shared" si="5"/>
        <v>28216</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78.75" x14ac:dyDescent="0.2">
      <c r="A72" s="28" t="s">
        <v>82</v>
      </c>
      <c r="B72" s="26">
        <v>9.3000000000000007</v>
      </c>
      <c r="C72" s="26"/>
      <c r="D72" s="29">
        <f t="shared" si="5"/>
        <v>0</v>
      </c>
      <c r="E72" s="24" t="e">
        <f t="shared" si="10"/>
        <v>#DIV/0!</v>
      </c>
      <c r="F72" s="24">
        <f t="shared" si="11"/>
        <v>0</v>
      </c>
      <c r="G72" s="5"/>
      <c r="H72" s="16"/>
      <c r="I72" s="16"/>
      <c r="J72" s="16"/>
      <c r="K72" s="16"/>
      <c r="L72" s="16"/>
      <c r="M72" s="16"/>
      <c r="N72" s="16"/>
      <c r="O72" s="16"/>
      <c r="P72" s="16"/>
      <c r="Q72" s="16"/>
      <c r="R72" s="16"/>
      <c r="S72" s="16"/>
      <c r="T72" s="16"/>
      <c r="U72" s="16"/>
      <c r="V72" s="16"/>
      <c r="W72" s="16"/>
    </row>
    <row r="73" spans="1:23" ht="116.25" customHeight="1" x14ac:dyDescent="0.2">
      <c r="A73" s="28" t="s">
        <v>83</v>
      </c>
      <c r="B73" s="26">
        <v>64107.7</v>
      </c>
      <c r="C73" s="26">
        <v>46708.1</v>
      </c>
      <c r="D73" s="29">
        <f t="shared" si="5"/>
        <v>46708.1</v>
      </c>
      <c r="E73" s="24">
        <f t="shared" si="10"/>
        <v>100</v>
      </c>
      <c r="F73" s="24">
        <f t="shared" si="11"/>
        <v>0</v>
      </c>
      <c r="G73" s="5"/>
      <c r="H73" s="16"/>
      <c r="I73" s="16"/>
      <c r="J73" s="16"/>
      <c r="K73" s="16"/>
      <c r="L73" s="16"/>
      <c r="M73" s="16"/>
      <c r="N73" s="16"/>
      <c r="O73" s="16"/>
      <c r="P73" s="16"/>
      <c r="Q73" s="16"/>
      <c r="R73" s="16"/>
      <c r="S73" s="16"/>
      <c r="T73" s="16"/>
      <c r="U73" s="16"/>
      <c r="V73" s="16"/>
      <c r="W73" s="16"/>
    </row>
    <row r="74" spans="1:23" ht="92.25" customHeight="1" x14ac:dyDescent="0.2">
      <c r="A74" s="28" t="s">
        <v>84</v>
      </c>
      <c r="B74" s="26">
        <v>179.1</v>
      </c>
      <c r="C74" s="26">
        <v>132.69999999999999</v>
      </c>
      <c r="D74" s="29">
        <f t="shared" si="5"/>
        <v>132.69999999999999</v>
      </c>
      <c r="E74" s="24">
        <f t="shared" si="10"/>
        <v>100</v>
      </c>
      <c r="F74" s="24">
        <f t="shared" si="11"/>
        <v>0</v>
      </c>
      <c r="G74" s="5"/>
      <c r="H74" s="16"/>
      <c r="I74" s="16"/>
      <c r="J74" s="16"/>
      <c r="K74" s="16"/>
      <c r="L74" s="16"/>
      <c r="M74" s="16"/>
      <c r="N74" s="16"/>
      <c r="O74" s="16"/>
      <c r="P74" s="16"/>
      <c r="Q74" s="16"/>
      <c r="R74" s="16"/>
      <c r="S74" s="16"/>
      <c r="T74" s="16"/>
      <c r="U74" s="16"/>
      <c r="V74" s="16"/>
      <c r="W74" s="16"/>
    </row>
    <row r="75" spans="1:23" ht="33.75" customHeight="1" x14ac:dyDescent="0.2">
      <c r="A75" s="28" t="s">
        <v>85</v>
      </c>
      <c r="B75" s="38">
        <v>93.6</v>
      </c>
      <c r="C75" s="38">
        <v>93.6</v>
      </c>
      <c r="D75" s="29">
        <f t="shared" si="5"/>
        <v>93.6</v>
      </c>
      <c r="E75" s="24">
        <f t="shared" si="10"/>
        <v>100</v>
      </c>
      <c r="F75" s="24">
        <f t="shared" si="11"/>
        <v>0</v>
      </c>
      <c r="G75" s="5"/>
      <c r="H75" s="16"/>
      <c r="I75" s="16"/>
      <c r="J75" s="16"/>
      <c r="K75" s="16"/>
      <c r="L75" s="16"/>
      <c r="M75" s="16"/>
      <c r="N75" s="16"/>
      <c r="O75" s="16"/>
      <c r="P75" s="16"/>
      <c r="Q75" s="16"/>
      <c r="R75" s="16"/>
      <c r="S75" s="16"/>
      <c r="T75" s="16"/>
      <c r="U75" s="16"/>
      <c r="V75" s="16"/>
      <c r="W75" s="16"/>
    </row>
    <row r="76" spans="1:23" ht="27.75" x14ac:dyDescent="0.2">
      <c r="A76" s="28" t="s">
        <v>86</v>
      </c>
      <c r="B76" s="37"/>
      <c r="C76" s="37"/>
      <c r="D76" s="29">
        <f t="shared" si="5"/>
        <v>0</v>
      </c>
      <c r="E76" s="24" t="e">
        <f t="shared" si="10"/>
        <v>#DIV/0!</v>
      </c>
      <c r="F76" s="24">
        <f t="shared" si="11"/>
        <v>0</v>
      </c>
      <c r="G76" s="5"/>
      <c r="H76" s="16"/>
      <c r="I76" s="16"/>
      <c r="J76" s="16"/>
      <c r="K76" s="16"/>
      <c r="L76" s="16"/>
      <c r="M76" s="16"/>
      <c r="N76" s="16"/>
      <c r="O76" s="16"/>
      <c r="P76" s="16"/>
      <c r="Q76" s="16"/>
      <c r="R76" s="16"/>
      <c r="S76" s="16"/>
      <c r="T76" s="16"/>
      <c r="U76" s="16"/>
      <c r="V76" s="16"/>
      <c r="W76" s="16"/>
    </row>
    <row r="77" spans="1:23" ht="52.5" x14ac:dyDescent="0.2">
      <c r="A77" s="28" t="s">
        <v>87</v>
      </c>
      <c r="B77" s="26"/>
      <c r="C77" s="26"/>
      <c r="D77" s="29">
        <f t="shared" si="5"/>
        <v>0</v>
      </c>
      <c r="E77" s="24" t="e">
        <f t="shared" ref="E77" si="14">D77/C77*100</f>
        <v>#DIV/0!</v>
      </c>
      <c r="F77" s="24">
        <f t="shared" ref="F77" si="15">D77-C77</f>
        <v>0</v>
      </c>
      <c r="G77" s="5"/>
      <c r="H77" s="16"/>
      <c r="I77" s="16"/>
      <c r="J77" s="16"/>
      <c r="K77" s="16"/>
      <c r="L77" s="16"/>
      <c r="M77" s="16"/>
      <c r="N77" s="16"/>
      <c r="O77" s="16"/>
      <c r="P77" s="16"/>
      <c r="Q77" s="16"/>
      <c r="R77" s="16"/>
      <c r="S77" s="16"/>
      <c r="T77" s="16"/>
      <c r="U77" s="16"/>
      <c r="V77" s="16"/>
      <c r="W77" s="16"/>
    </row>
    <row r="78" spans="1:23" ht="172.5" customHeight="1" x14ac:dyDescent="0.2">
      <c r="A78" s="28" t="s">
        <v>88</v>
      </c>
      <c r="B78" s="37"/>
      <c r="C78" s="37"/>
      <c r="D78" s="29">
        <f t="shared" si="5"/>
        <v>0</v>
      </c>
      <c r="E78" s="24" t="e">
        <f t="shared" si="10"/>
        <v>#DIV/0!</v>
      </c>
      <c r="F78" s="24">
        <f t="shared" si="11"/>
        <v>0</v>
      </c>
      <c r="G78" s="5"/>
      <c r="H78" s="16"/>
      <c r="I78" s="16"/>
      <c r="J78" s="16"/>
      <c r="K78" s="16"/>
      <c r="L78" s="16"/>
      <c r="M78" s="16"/>
      <c r="N78" s="16"/>
      <c r="O78" s="16"/>
      <c r="P78" s="16"/>
      <c r="Q78" s="16"/>
      <c r="R78" s="16"/>
      <c r="S78" s="16"/>
      <c r="T78" s="16"/>
      <c r="U78" s="16"/>
      <c r="V78" s="16"/>
      <c r="W78" s="16"/>
    </row>
    <row r="79" spans="1:23" ht="173.25" customHeight="1" x14ac:dyDescent="0.2">
      <c r="A79" s="28" t="s">
        <v>109</v>
      </c>
      <c r="B79" s="26">
        <v>353772.7</v>
      </c>
      <c r="C79" s="26">
        <v>258511.5</v>
      </c>
      <c r="D79" s="29">
        <f t="shared" si="5"/>
        <v>258511.5</v>
      </c>
      <c r="E79" s="24">
        <f t="shared" si="10"/>
        <v>100</v>
      </c>
      <c r="F79" s="24">
        <f t="shared" si="11"/>
        <v>0</v>
      </c>
      <c r="G79" s="5"/>
      <c r="H79" s="16"/>
      <c r="I79" s="16"/>
      <c r="J79" s="16"/>
      <c r="K79" s="16"/>
      <c r="L79" s="16"/>
      <c r="M79" s="16"/>
      <c r="N79" s="16"/>
      <c r="O79" s="16"/>
      <c r="P79" s="16"/>
      <c r="Q79" s="16"/>
      <c r="R79" s="16"/>
      <c r="S79" s="16"/>
      <c r="T79" s="16"/>
      <c r="U79" s="16"/>
      <c r="V79" s="16"/>
      <c r="W79" s="16"/>
    </row>
    <row r="80" spans="1:23" ht="26.25" x14ac:dyDescent="0.2">
      <c r="A80" s="36" t="s">
        <v>97</v>
      </c>
      <c r="B80" s="38"/>
      <c r="C80" s="38"/>
      <c r="D80" s="29">
        <f t="shared" si="5"/>
        <v>0</v>
      </c>
      <c r="E80" s="24" t="e">
        <f t="shared" si="10"/>
        <v>#DIV/0!</v>
      </c>
      <c r="F80" s="24">
        <f t="shared" si="11"/>
        <v>0</v>
      </c>
      <c r="G80" s="16"/>
      <c r="H80" s="16"/>
      <c r="I80" s="16"/>
      <c r="J80" s="16"/>
      <c r="K80" s="16"/>
      <c r="L80" s="16"/>
      <c r="M80" s="16"/>
      <c r="N80" s="16"/>
      <c r="O80" s="16"/>
      <c r="P80" s="16"/>
      <c r="Q80" s="16"/>
      <c r="R80" s="16"/>
      <c r="S80" s="16"/>
      <c r="T80" s="16"/>
      <c r="U80" s="16"/>
      <c r="V80" s="16"/>
      <c r="W80" s="16"/>
    </row>
    <row r="81" spans="1:23" ht="96.75" customHeight="1" x14ac:dyDescent="0.2">
      <c r="A81" s="36" t="s">
        <v>89</v>
      </c>
      <c r="B81" s="26"/>
      <c r="C81" s="26"/>
      <c r="D81" s="29">
        <f t="shared" si="5"/>
        <v>0</v>
      </c>
      <c r="E81" s="24" t="e">
        <f t="shared" ref="E81" si="16">D81/C81*100</f>
        <v>#DIV/0!</v>
      </c>
      <c r="F81" s="24">
        <f t="shared" ref="F81" si="17">D81-C81</f>
        <v>0</v>
      </c>
      <c r="G81" s="6"/>
      <c r="H81" s="16"/>
      <c r="I81" s="16"/>
      <c r="J81" s="16"/>
      <c r="K81" s="16"/>
      <c r="L81" s="16"/>
      <c r="M81" s="16"/>
      <c r="N81" s="16"/>
      <c r="O81" s="16"/>
      <c r="P81" s="16"/>
      <c r="Q81" s="16"/>
      <c r="R81" s="16"/>
      <c r="S81" s="16"/>
      <c r="T81" s="16"/>
      <c r="U81" s="16"/>
      <c r="V81" s="16"/>
      <c r="W81" s="16"/>
    </row>
    <row r="82" spans="1:23" ht="140.25" customHeight="1" x14ac:dyDescent="0.2">
      <c r="A82" s="28" t="s">
        <v>90</v>
      </c>
      <c r="B82" s="37">
        <v>2239.4</v>
      </c>
      <c r="C82" s="37">
        <v>1477.4</v>
      </c>
      <c r="D82" s="29">
        <f t="shared" si="5"/>
        <v>1477.4</v>
      </c>
      <c r="E82" s="24">
        <f t="shared" si="10"/>
        <v>100</v>
      </c>
      <c r="F82" s="24">
        <f t="shared" si="11"/>
        <v>0</v>
      </c>
      <c r="G82" s="6"/>
      <c r="H82" s="16"/>
      <c r="I82" s="16"/>
      <c r="J82" s="16"/>
      <c r="K82" s="16"/>
      <c r="L82" s="16"/>
      <c r="M82" s="16"/>
      <c r="N82" s="16"/>
      <c r="O82" s="16"/>
      <c r="P82" s="16"/>
      <c r="Q82" s="16"/>
      <c r="R82" s="16"/>
      <c r="S82" s="16"/>
      <c r="T82" s="16"/>
      <c r="U82" s="16"/>
      <c r="V82" s="16"/>
      <c r="W82" s="16"/>
    </row>
    <row r="83" spans="1:23" ht="32.25" customHeight="1" x14ac:dyDescent="0.2">
      <c r="A83" s="28" t="s">
        <v>91</v>
      </c>
      <c r="B83" s="38">
        <v>3500</v>
      </c>
      <c r="C83" s="38">
        <v>958.4</v>
      </c>
      <c r="D83" s="29">
        <f t="shared" si="5"/>
        <v>958.4</v>
      </c>
      <c r="E83" s="24">
        <f t="shared" ref="E83" si="18">D83/C83*100</f>
        <v>100</v>
      </c>
      <c r="F83" s="24">
        <f t="shared" ref="F83" si="19">D83-C83</f>
        <v>0</v>
      </c>
      <c r="G83" s="6"/>
      <c r="H83" s="16"/>
      <c r="I83" s="16"/>
      <c r="J83" s="16"/>
      <c r="K83" s="16"/>
      <c r="L83" s="16"/>
      <c r="M83" s="16"/>
      <c r="N83" s="16"/>
      <c r="O83" s="16"/>
      <c r="P83" s="16"/>
      <c r="Q83" s="16"/>
      <c r="R83" s="16"/>
      <c r="S83" s="16"/>
      <c r="T83" s="16"/>
      <c r="U83" s="16"/>
      <c r="V83" s="16"/>
      <c r="W83" s="16"/>
    </row>
    <row r="84" spans="1:23" ht="81" customHeight="1" x14ac:dyDescent="0.2">
      <c r="A84" s="36" t="s">
        <v>92</v>
      </c>
      <c r="B84" s="40">
        <v>8998.4</v>
      </c>
      <c r="C84" s="40">
        <v>6497.2</v>
      </c>
      <c r="D84" s="29">
        <f t="shared" si="5"/>
        <v>6497.2</v>
      </c>
      <c r="E84" s="24">
        <f t="shared" si="10"/>
        <v>100</v>
      </c>
      <c r="F84" s="24">
        <f t="shared" si="11"/>
        <v>0</v>
      </c>
      <c r="G84" s="16"/>
      <c r="H84" s="16"/>
      <c r="I84" s="16"/>
      <c r="J84" s="16"/>
      <c r="K84" s="16"/>
      <c r="L84" s="16"/>
      <c r="M84" s="16"/>
      <c r="N84" s="16"/>
      <c r="O84" s="16"/>
      <c r="P84" s="16"/>
      <c r="Q84" s="16"/>
      <c r="R84" s="16"/>
      <c r="S84" s="16"/>
      <c r="T84" s="16"/>
      <c r="U84" s="16"/>
      <c r="V84" s="16"/>
      <c r="W84" s="16"/>
    </row>
    <row r="85" spans="1:23" ht="210" x14ac:dyDescent="0.2">
      <c r="A85" s="36" t="s">
        <v>93</v>
      </c>
      <c r="B85" s="38"/>
      <c r="C85" s="38"/>
      <c r="D85" s="29">
        <f t="shared" si="5"/>
        <v>0</v>
      </c>
      <c r="E85" s="24" t="e">
        <f t="shared" si="10"/>
        <v>#DIV/0!</v>
      </c>
      <c r="F85" s="24">
        <f t="shared" si="11"/>
        <v>0</v>
      </c>
      <c r="G85" s="16"/>
      <c r="H85" s="16"/>
      <c r="I85" s="16"/>
      <c r="J85" s="16"/>
      <c r="K85" s="16"/>
      <c r="L85" s="16"/>
      <c r="M85" s="16"/>
      <c r="N85" s="16"/>
      <c r="O85" s="16"/>
      <c r="P85" s="16"/>
      <c r="Q85" s="16"/>
      <c r="R85" s="16"/>
      <c r="S85" s="16"/>
      <c r="T85" s="16"/>
      <c r="U85" s="16"/>
      <c r="V85" s="16"/>
      <c r="W85" s="16"/>
    </row>
    <row r="86" spans="1:23" ht="104.25" x14ac:dyDescent="0.2">
      <c r="A86" s="36" t="s">
        <v>94</v>
      </c>
      <c r="B86" s="37">
        <v>2200</v>
      </c>
      <c r="C86" s="37">
        <v>2200</v>
      </c>
      <c r="D86" s="29">
        <f t="shared" si="5"/>
        <v>2200</v>
      </c>
      <c r="E86" s="24">
        <f t="shared" si="10"/>
        <v>100</v>
      </c>
      <c r="F86" s="24">
        <f t="shared" si="11"/>
        <v>0</v>
      </c>
      <c r="G86" s="5"/>
      <c r="H86" s="16"/>
      <c r="I86" s="16"/>
      <c r="J86" s="16"/>
      <c r="K86" s="16"/>
      <c r="L86" s="16"/>
      <c r="M86" s="16"/>
      <c r="N86" s="16"/>
      <c r="O86" s="16"/>
      <c r="P86" s="16"/>
      <c r="Q86" s="16"/>
      <c r="R86" s="16"/>
      <c r="S86" s="16"/>
      <c r="T86" s="16"/>
      <c r="U86" s="16"/>
      <c r="V86" s="16"/>
      <c r="W86" s="16"/>
    </row>
    <row r="87" spans="1:23" ht="105" x14ac:dyDescent="0.2">
      <c r="A87" s="36" t="s">
        <v>95</v>
      </c>
      <c r="B87" s="38">
        <v>275</v>
      </c>
      <c r="C87" s="38">
        <v>275</v>
      </c>
      <c r="D87" s="29">
        <f t="shared" si="5"/>
        <v>275</v>
      </c>
      <c r="E87" s="24">
        <f t="shared" ref="E87:E89" si="20">D87/C87*100</f>
        <v>100</v>
      </c>
      <c r="F87" s="24">
        <f t="shared" ref="F87:F89" si="21">D87-C87</f>
        <v>0</v>
      </c>
      <c r="G87" s="5"/>
      <c r="H87" s="16"/>
      <c r="I87" s="16"/>
      <c r="J87" s="16"/>
      <c r="K87" s="16"/>
      <c r="L87" s="16"/>
      <c r="M87" s="16"/>
      <c r="N87" s="16"/>
      <c r="O87" s="16"/>
      <c r="P87" s="16"/>
      <c r="Q87" s="16"/>
      <c r="R87" s="16"/>
      <c r="S87" s="16"/>
      <c r="T87" s="16"/>
      <c r="U87" s="16"/>
      <c r="V87" s="16"/>
      <c r="W87" s="16"/>
    </row>
    <row r="88" spans="1:23" ht="105" x14ac:dyDescent="0.2">
      <c r="A88" s="36" t="s">
        <v>96</v>
      </c>
      <c r="B88" s="38">
        <v>45.5</v>
      </c>
      <c r="C88" s="38">
        <v>45.5</v>
      </c>
      <c r="D88" s="29">
        <f t="shared" si="5"/>
        <v>45.5</v>
      </c>
      <c r="E88" s="24">
        <f t="shared" si="20"/>
        <v>100</v>
      </c>
      <c r="F88" s="24">
        <f t="shared" si="21"/>
        <v>0</v>
      </c>
      <c r="G88" s="5"/>
      <c r="H88" s="16"/>
      <c r="I88" s="16"/>
      <c r="J88" s="16"/>
      <c r="K88" s="16"/>
      <c r="L88" s="16"/>
      <c r="M88" s="16"/>
      <c r="N88" s="16"/>
      <c r="O88" s="16"/>
      <c r="P88" s="16"/>
      <c r="Q88" s="16"/>
      <c r="R88" s="16"/>
      <c r="S88" s="16"/>
      <c r="T88" s="16"/>
      <c r="U88" s="16"/>
      <c r="V88" s="16"/>
      <c r="W88" s="16"/>
    </row>
    <row r="89" spans="1:23" ht="81" customHeight="1" x14ac:dyDescent="0.2">
      <c r="A89" s="28" t="s">
        <v>98</v>
      </c>
      <c r="B89" s="38"/>
      <c r="C89" s="38"/>
      <c r="D89" s="29">
        <f t="shared" si="5"/>
        <v>0</v>
      </c>
      <c r="E89" s="24" t="e">
        <f t="shared" si="20"/>
        <v>#DIV/0!</v>
      </c>
      <c r="F89" s="24">
        <f t="shared" si="21"/>
        <v>0</v>
      </c>
      <c r="G89" s="5"/>
      <c r="H89" s="16"/>
      <c r="I89" s="16"/>
      <c r="J89" s="16"/>
      <c r="K89" s="16"/>
      <c r="L89" s="16"/>
      <c r="M89" s="16"/>
      <c r="N89" s="16"/>
      <c r="O89" s="16"/>
      <c r="P89" s="16"/>
      <c r="Q89" s="16"/>
      <c r="R89" s="16"/>
      <c r="S89" s="16"/>
      <c r="T89" s="16"/>
      <c r="U89" s="16"/>
      <c r="V89" s="16"/>
      <c r="W89" s="16"/>
    </row>
    <row r="90" spans="1:23" ht="131.25" x14ac:dyDescent="0.2">
      <c r="A90" s="36" t="s">
        <v>99</v>
      </c>
      <c r="B90" s="37"/>
      <c r="C90" s="37"/>
      <c r="D90" s="29">
        <f t="shared" si="5"/>
        <v>0</v>
      </c>
      <c r="E90" s="24" t="e">
        <f t="shared" si="10"/>
        <v>#DIV/0!</v>
      </c>
      <c r="F90" s="24">
        <f t="shared" si="11"/>
        <v>0</v>
      </c>
      <c r="G90" s="16"/>
      <c r="H90" s="16"/>
      <c r="I90" s="16"/>
      <c r="J90" s="16"/>
      <c r="K90" s="16"/>
      <c r="L90" s="16"/>
      <c r="M90" s="16"/>
      <c r="N90" s="16"/>
      <c r="O90" s="16"/>
      <c r="P90" s="16"/>
      <c r="Q90" s="16"/>
      <c r="R90" s="16"/>
      <c r="S90" s="16"/>
      <c r="T90" s="16"/>
      <c r="U90" s="16"/>
      <c r="V90" s="16"/>
      <c r="W90" s="16"/>
    </row>
    <row r="91" spans="1:23" ht="105" x14ac:dyDescent="0.2">
      <c r="A91" s="36" t="s">
        <v>100</v>
      </c>
      <c r="B91" s="37">
        <v>72651.399999999994</v>
      </c>
      <c r="C91" s="37">
        <v>32943.800000000003</v>
      </c>
      <c r="D91" s="29">
        <f t="shared" si="5"/>
        <v>32943.800000000003</v>
      </c>
      <c r="E91" s="24">
        <f t="shared" ref="E91:E117" si="22">D91/C91*100</f>
        <v>100</v>
      </c>
      <c r="F91" s="24">
        <f t="shared" ref="F91:F117" si="23">D91-C91</f>
        <v>0</v>
      </c>
      <c r="G91" s="16"/>
      <c r="H91" s="16"/>
      <c r="I91" s="16"/>
      <c r="J91" s="16"/>
      <c r="K91" s="16"/>
      <c r="L91" s="16"/>
      <c r="M91" s="16"/>
      <c r="N91" s="16"/>
      <c r="O91" s="16"/>
      <c r="P91" s="16"/>
      <c r="Q91" s="16"/>
      <c r="R91" s="16"/>
      <c r="S91" s="16"/>
      <c r="T91" s="16"/>
      <c r="U91" s="16"/>
      <c r="V91" s="16"/>
      <c r="W91" s="16"/>
    </row>
    <row r="92" spans="1:23" ht="78.75" x14ac:dyDescent="0.2">
      <c r="A92" s="36" t="s">
        <v>101</v>
      </c>
      <c r="B92" s="37"/>
      <c r="C92" s="37"/>
      <c r="D92" s="29">
        <f t="shared" si="5"/>
        <v>0</v>
      </c>
      <c r="E92" s="24" t="e">
        <f t="shared" si="22"/>
        <v>#DIV/0!</v>
      </c>
      <c r="F92" s="24">
        <f t="shared" si="23"/>
        <v>0</v>
      </c>
      <c r="G92" s="16"/>
      <c r="H92" s="16"/>
      <c r="I92" s="16"/>
      <c r="J92" s="16"/>
      <c r="K92" s="16"/>
      <c r="L92" s="16"/>
      <c r="M92" s="16"/>
      <c r="N92" s="16"/>
      <c r="O92" s="16"/>
      <c r="P92" s="16"/>
      <c r="Q92" s="16"/>
      <c r="R92" s="16"/>
      <c r="S92" s="16"/>
      <c r="T92" s="16"/>
      <c r="U92" s="16"/>
      <c r="V92" s="16"/>
      <c r="W92" s="16"/>
    </row>
    <row r="93" spans="1:23" ht="157.5" x14ac:dyDescent="0.2">
      <c r="A93" s="41" t="s">
        <v>102</v>
      </c>
      <c r="B93" s="37">
        <v>3128.3</v>
      </c>
      <c r="C93" s="37">
        <v>2488.6999999999998</v>
      </c>
      <c r="D93" s="29">
        <f t="shared" si="5"/>
        <v>2488.6999999999998</v>
      </c>
      <c r="E93" s="24">
        <f t="shared" si="22"/>
        <v>100</v>
      </c>
      <c r="F93" s="24">
        <f t="shared" si="23"/>
        <v>0</v>
      </c>
      <c r="G93" s="16"/>
      <c r="H93" s="16"/>
      <c r="I93" s="16"/>
      <c r="J93" s="16"/>
      <c r="K93" s="16"/>
      <c r="L93" s="16"/>
      <c r="M93" s="16"/>
      <c r="N93" s="16"/>
      <c r="O93" s="16"/>
      <c r="P93" s="16"/>
      <c r="Q93" s="16"/>
      <c r="R93" s="16"/>
      <c r="S93" s="16"/>
      <c r="T93" s="16"/>
      <c r="U93" s="16"/>
      <c r="V93" s="16"/>
      <c r="W93" s="16"/>
    </row>
    <row r="94" spans="1:23" ht="104.25" customHeight="1" x14ac:dyDescent="0.2">
      <c r="A94" s="41" t="s">
        <v>103</v>
      </c>
      <c r="B94" s="37">
        <v>18989.3</v>
      </c>
      <c r="C94" s="37">
        <v>16868.2</v>
      </c>
      <c r="D94" s="29">
        <f t="shared" si="5"/>
        <v>16868.2</v>
      </c>
      <c r="E94" s="24">
        <f>D94/C94*100</f>
        <v>100</v>
      </c>
      <c r="F94" s="24">
        <f>D94-C94</f>
        <v>0</v>
      </c>
      <c r="G94" s="16"/>
      <c r="H94" s="16"/>
      <c r="I94" s="16"/>
      <c r="J94" s="16"/>
      <c r="K94" s="16"/>
      <c r="L94" s="16"/>
      <c r="M94" s="16"/>
      <c r="N94" s="16"/>
      <c r="O94" s="16"/>
      <c r="P94" s="16"/>
      <c r="Q94" s="16"/>
      <c r="R94" s="16"/>
      <c r="S94" s="16"/>
      <c r="T94" s="16"/>
      <c r="U94" s="16"/>
      <c r="V94" s="16"/>
      <c r="W94" s="16"/>
    </row>
    <row r="95" spans="1:23" ht="64.900000000000006" customHeight="1" x14ac:dyDescent="0.2">
      <c r="A95" s="36" t="s">
        <v>104</v>
      </c>
      <c r="B95" s="38">
        <v>669</v>
      </c>
      <c r="C95" s="38">
        <v>669</v>
      </c>
      <c r="D95" s="29">
        <f t="shared" si="5"/>
        <v>669</v>
      </c>
      <c r="E95" s="24">
        <f>D95/C95*100</f>
        <v>100</v>
      </c>
      <c r="F95" s="24">
        <f>D95-C95</f>
        <v>0</v>
      </c>
      <c r="G95" s="5"/>
      <c r="H95" s="16"/>
      <c r="I95" s="16"/>
      <c r="J95" s="16"/>
      <c r="K95" s="16"/>
      <c r="L95" s="16"/>
      <c r="M95" s="16"/>
      <c r="N95" s="16"/>
      <c r="O95" s="16"/>
      <c r="P95" s="16"/>
      <c r="Q95" s="16"/>
      <c r="R95" s="16"/>
      <c r="S95" s="16"/>
      <c r="T95" s="16"/>
      <c r="U95" s="16"/>
      <c r="V95" s="16"/>
      <c r="W95" s="16"/>
    </row>
    <row r="96" spans="1:23" ht="64.900000000000006" customHeight="1" x14ac:dyDescent="0.2">
      <c r="A96" s="36" t="s">
        <v>105</v>
      </c>
      <c r="B96" s="38">
        <v>55.6</v>
      </c>
      <c r="C96" s="38"/>
      <c r="D96" s="29">
        <f t="shared" ref="D96" si="24">C96</f>
        <v>0</v>
      </c>
      <c r="E96" s="24" t="e">
        <f t="shared" si="22"/>
        <v>#DIV/0!</v>
      </c>
      <c r="F96" s="24">
        <f t="shared" si="23"/>
        <v>0</v>
      </c>
      <c r="G96" s="16"/>
      <c r="H96" s="16"/>
      <c r="I96" s="16"/>
      <c r="J96" s="16"/>
      <c r="K96" s="16"/>
      <c r="L96" s="16"/>
      <c r="M96" s="16"/>
      <c r="N96" s="16"/>
      <c r="O96" s="16"/>
      <c r="P96" s="16"/>
      <c r="Q96" s="16"/>
      <c r="R96" s="16"/>
      <c r="S96" s="16"/>
      <c r="T96" s="16"/>
      <c r="U96" s="16"/>
      <c r="V96" s="16"/>
      <c r="W96" s="16"/>
    </row>
    <row r="97" spans="1:23" ht="51" x14ac:dyDescent="0.2">
      <c r="A97" s="42" t="s">
        <v>24</v>
      </c>
      <c r="B97" s="43">
        <f>SUM(B31:B96)</f>
        <v>1055272.6000000001</v>
      </c>
      <c r="C97" s="43">
        <f>SUM(C31:C96)</f>
        <v>736066.49999999988</v>
      </c>
      <c r="D97" s="43">
        <f>SUM(D31:D96)</f>
        <v>736066.49999999988</v>
      </c>
      <c r="E97" s="24">
        <f t="shared" si="22"/>
        <v>100</v>
      </c>
      <c r="F97" s="24">
        <f t="shared" si="23"/>
        <v>0</v>
      </c>
      <c r="G97" s="16"/>
      <c r="H97" s="16"/>
      <c r="I97" s="16"/>
      <c r="J97" s="16"/>
      <c r="K97" s="16"/>
      <c r="L97" s="16"/>
      <c r="M97" s="16"/>
      <c r="N97" s="16"/>
      <c r="O97" s="16"/>
      <c r="P97" s="16"/>
      <c r="Q97" s="16"/>
      <c r="R97" s="16"/>
      <c r="S97" s="16"/>
      <c r="T97" s="16"/>
      <c r="U97" s="16"/>
      <c r="V97" s="16"/>
      <c r="W97" s="16"/>
    </row>
    <row r="98" spans="1:23" ht="25.5" x14ac:dyDescent="0.2">
      <c r="A98" s="21" t="s">
        <v>43</v>
      </c>
      <c r="B98" s="22">
        <v>67</v>
      </c>
      <c r="C98" s="22">
        <v>67</v>
      </c>
      <c r="D98" s="23">
        <v>67</v>
      </c>
      <c r="E98" s="24">
        <f t="shared" si="22"/>
        <v>100</v>
      </c>
      <c r="F98" s="24">
        <f t="shared" si="23"/>
        <v>0</v>
      </c>
      <c r="G98" s="16"/>
      <c r="H98" s="16"/>
      <c r="I98" s="16"/>
      <c r="J98" s="16"/>
      <c r="K98" s="16"/>
      <c r="L98" s="16"/>
      <c r="M98" s="16"/>
      <c r="N98" s="16"/>
      <c r="O98" s="16"/>
      <c r="P98" s="16"/>
      <c r="Q98" s="16"/>
      <c r="R98" s="16"/>
      <c r="S98" s="16"/>
      <c r="T98" s="16"/>
      <c r="U98" s="16"/>
      <c r="V98" s="16"/>
      <c r="W98" s="16"/>
    </row>
    <row r="99" spans="1:23" ht="106.5" customHeight="1" x14ac:dyDescent="0.2">
      <c r="A99" s="21" t="s">
        <v>48</v>
      </c>
      <c r="B99" s="22"/>
      <c r="C99" s="22"/>
      <c r="D99" s="23"/>
      <c r="E99" s="24" t="e">
        <f t="shared" si="22"/>
        <v>#DIV/0!</v>
      </c>
      <c r="F99" s="24">
        <f t="shared" si="23"/>
        <v>0</v>
      </c>
      <c r="G99" s="16"/>
      <c r="H99" s="16"/>
      <c r="I99" s="16"/>
      <c r="J99" s="16"/>
      <c r="K99" s="16"/>
      <c r="L99" s="16"/>
      <c r="M99" s="16"/>
      <c r="N99" s="16"/>
      <c r="O99" s="16"/>
      <c r="P99" s="16"/>
      <c r="Q99" s="16"/>
      <c r="R99" s="16"/>
      <c r="S99" s="16"/>
      <c r="T99" s="16"/>
      <c r="U99" s="16"/>
      <c r="V99" s="16"/>
      <c r="W99" s="16"/>
    </row>
    <row r="100" spans="1:23" ht="26.25" x14ac:dyDescent="0.2">
      <c r="A100" s="28" t="s">
        <v>23</v>
      </c>
      <c r="B100" s="22"/>
      <c r="C100" s="22">
        <v>-56327.199999999997</v>
      </c>
      <c r="D100" s="23">
        <v>-56327.199999999997</v>
      </c>
      <c r="E100" s="24">
        <f t="shared" si="22"/>
        <v>100</v>
      </c>
      <c r="F100" s="24">
        <f t="shared" si="23"/>
        <v>0</v>
      </c>
      <c r="G100" s="16"/>
      <c r="H100" s="16"/>
      <c r="I100" s="16"/>
      <c r="J100" s="16"/>
      <c r="K100" s="16"/>
      <c r="L100" s="16"/>
      <c r="M100" s="16"/>
      <c r="N100" s="16"/>
      <c r="O100" s="16"/>
      <c r="P100" s="16"/>
      <c r="Q100" s="16"/>
      <c r="R100" s="16"/>
      <c r="S100" s="16"/>
      <c r="T100" s="16"/>
      <c r="U100" s="16"/>
      <c r="V100" s="16"/>
      <c r="W100" s="16"/>
    </row>
    <row r="101" spans="1:23" ht="52.5" x14ac:dyDescent="0.2">
      <c r="A101" s="28" t="s">
        <v>46</v>
      </c>
      <c r="B101" s="22"/>
      <c r="C101" s="22"/>
      <c r="D101" s="23"/>
      <c r="E101" s="24" t="e">
        <f>D101/C101*100</f>
        <v>#DIV/0!</v>
      </c>
      <c r="F101" s="24">
        <f>D101-C101</f>
        <v>0</v>
      </c>
      <c r="G101" s="16"/>
      <c r="H101" s="16"/>
      <c r="I101" s="16"/>
      <c r="J101" s="16"/>
      <c r="K101" s="16"/>
      <c r="L101" s="16"/>
      <c r="M101" s="16"/>
      <c r="N101" s="16"/>
      <c r="O101" s="16"/>
      <c r="P101" s="16"/>
      <c r="Q101" s="16"/>
      <c r="R101" s="16"/>
      <c r="S101" s="16"/>
      <c r="T101" s="16"/>
      <c r="U101" s="16"/>
      <c r="V101" s="16"/>
      <c r="W101" s="16"/>
    </row>
    <row r="102" spans="1:23" s="17" customFormat="1" ht="25.5" x14ac:dyDescent="0.2">
      <c r="A102" s="42" t="s">
        <v>40</v>
      </c>
      <c r="B102" s="44">
        <f t="shared" ref="B102" si="25">B97+B98+B101+B100</f>
        <v>1055339.6000000001</v>
      </c>
      <c r="C102" s="44">
        <f>C97+C98+C101+C100+C99</f>
        <v>679806.29999999993</v>
      </c>
      <c r="D102" s="44">
        <f>D97+D98+D101+D100+D99</f>
        <v>679806.29999999993</v>
      </c>
      <c r="E102" s="24">
        <f t="shared" si="22"/>
        <v>100</v>
      </c>
      <c r="F102" s="24">
        <f t="shared" si="23"/>
        <v>0</v>
      </c>
      <c r="G102" s="16"/>
      <c r="H102" s="16"/>
      <c r="I102" s="16"/>
      <c r="J102" s="16"/>
      <c r="K102" s="16"/>
      <c r="L102" s="16"/>
      <c r="M102" s="16"/>
      <c r="N102" s="16"/>
      <c r="O102" s="16"/>
      <c r="P102" s="16"/>
      <c r="Q102" s="16"/>
      <c r="R102" s="16"/>
      <c r="S102" s="16"/>
      <c r="T102" s="16"/>
      <c r="U102" s="16"/>
      <c r="V102" s="16"/>
      <c r="W102" s="16"/>
    </row>
    <row r="103" spans="1:23" ht="25.5" x14ac:dyDescent="0.2">
      <c r="A103" s="42" t="s">
        <v>25</v>
      </c>
      <c r="B103" s="44">
        <f>SUM(B102+B30)</f>
        <v>1339552.8</v>
      </c>
      <c r="C103" s="44">
        <f>SUM(C102+C30)</f>
        <v>875653.2</v>
      </c>
      <c r="D103" s="44">
        <f>SUM(D102+D30)</f>
        <v>881332.29999999993</v>
      </c>
      <c r="E103" s="24">
        <f t="shared" si="22"/>
        <v>100.64855584379752</v>
      </c>
      <c r="F103" s="24">
        <f t="shared" si="23"/>
        <v>5679.0999999999767</v>
      </c>
      <c r="G103" s="16"/>
      <c r="H103" s="16"/>
      <c r="I103" s="16"/>
      <c r="J103" s="16"/>
      <c r="K103" s="16"/>
      <c r="L103" s="16"/>
      <c r="M103" s="16"/>
      <c r="N103" s="16"/>
      <c r="O103" s="16"/>
      <c r="P103" s="16"/>
      <c r="Q103" s="16"/>
      <c r="R103" s="16"/>
      <c r="S103" s="16"/>
      <c r="T103" s="16"/>
      <c r="U103" s="16"/>
      <c r="V103" s="16"/>
      <c r="W103" s="16"/>
    </row>
    <row r="104" spans="1:23" ht="25.5" x14ac:dyDescent="0.3">
      <c r="A104" s="45" t="s">
        <v>26</v>
      </c>
      <c r="B104" s="46"/>
      <c r="C104" s="46"/>
      <c r="D104" s="47"/>
      <c r="E104" s="24" t="e">
        <f t="shared" si="22"/>
        <v>#DIV/0!</v>
      </c>
      <c r="F104" s="24">
        <f t="shared" si="23"/>
        <v>0</v>
      </c>
      <c r="G104" s="18"/>
      <c r="H104" s="16"/>
      <c r="I104" s="16"/>
      <c r="J104" s="16"/>
      <c r="K104" s="16"/>
      <c r="L104" s="16"/>
      <c r="M104" s="16"/>
      <c r="N104" s="16"/>
      <c r="O104" s="16"/>
      <c r="P104" s="16"/>
      <c r="Q104" s="16"/>
      <c r="R104" s="16"/>
      <c r="S104" s="16"/>
      <c r="T104" s="16"/>
      <c r="U104" s="16"/>
      <c r="V104" s="16"/>
      <c r="W104" s="16"/>
    </row>
    <row r="105" spans="1:23" ht="26.25" x14ac:dyDescent="0.3">
      <c r="A105" s="28" t="s">
        <v>27</v>
      </c>
      <c r="B105" s="9">
        <v>138103.4</v>
      </c>
      <c r="C105" s="7">
        <v>116660</v>
      </c>
      <c r="D105" s="7">
        <v>115227.7</v>
      </c>
      <c r="E105" s="24">
        <f t="shared" si="22"/>
        <v>98.772244128235897</v>
      </c>
      <c r="F105" s="24">
        <f t="shared" si="23"/>
        <v>-1432.3000000000029</v>
      </c>
      <c r="G105" s="18"/>
      <c r="H105" s="16"/>
      <c r="I105" s="16"/>
      <c r="J105" s="16"/>
      <c r="K105" s="16"/>
      <c r="L105" s="16"/>
      <c r="M105" s="16"/>
      <c r="N105" s="16"/>
      <c r="O105" s="16"/>
      <c r="P105" s="16"/>
      <c r="Q105" s="16"/>
      <c r="R105" s="16"/>
      <c r="S105" s="16"/>
      <c r="T105" s="16"/>
      <c r="U105" s="16"/>
      <c r="V105" s="16"/>
      <c r="W105" s="16"/>
    </row>
    <row r="106" spans="1:23" ht="26.25" x14ac:dyDescent="0.3">
      <c r="A106" s="28" t="s">
        <v>28</v>
      </c>
      <c r="B106" s="9">
        <v>2882.5</v>
      </c>
      <c r="C106" s="7">
        <v>1325.8</v>
      </c>
      <c r="D106" s="7">
        <v>1314.5</v>
      </c>
      <c r="E106" s="24">
        <f t="shared" si="22"/>
        <v>99.147684416955812</v>
      </c>
      <c r="F106" s="24">
        <f t="shared" si="23"/>
        <v>-11.299999999999955</v>
      </c>
      <c r="G106" s="18"/>
      <c r="H106" s="16"/>
      <c r="I106" s="16"/>
      <c r="J106" s="16"/>
      <c r="K106" s="16"/>
      <c r="L106" s="16"/>
      <c r="M106" s="16"/>
      <c r="N106" s="16"/>
      <c r="O106" s="16"/>
      <c r="P106" s="16"/>
      <c r="Q106" s="16"/>
      <c r="R106" s="16"/>
      <c r="S106" s="16"/>
      <c r="T106" s="16"/>
      <c r="U106" s="16"/>
      <c r="V106" s="16"/>
      <c r="W106" s="16"/>
    </row>
    <row r="107" spans="1:23" ht="52.5" x14ac:dyDescent="0.3">
      <c r="A107" s="28" t="s">
        <v>29</v>
      </c>
      <c r="B107" s="9">
        <v>1056.2</v>
      </c>
      <c r="C107" s="7">
        <v>834.6</v>
      </c>
      <c r="D107" s="7">
        <v>832.1</v>
      </c>
      <c r="E107" s="24">
        <f t="shared" si="22"/>
        <v>99.700455307931946</v>
      </c>
      <c r="F107" s="24">
        <f t="shared" si="23"/>
        <v>-2.5</v>
      </c>
      <c r="G107" s="18"/>
      <c r="H107" s="16"/>
      <c r="I107" s="16"/>
      <c r="J107" s="16"/>
      <c r="K107" s="16"/>
      <c r="L107" s="16"/>
      <c r="M107" s="16"/>
      <c r="N107" s="16"/>
      <c r="O107" s="16"/>
      <c r="P107" s="16"/>
      <c r="Q107" s="16"/>
      <c r="R107" s="16"/>
      <c r="S107" s="16"/>
      <c r="T107" s="16"/>
      <c r="U107" s="16"/>
      <c r="V107" s="16"/>
      <c r="W107" s="16"/>
    </row>
    <row r="108" spans="1:23" ht="26.25" x14ac:dyDescent="0.3">
      <c r="A108" s="28" t="s">
        <v>30</v>
      </c>
      <c r="B108" s="9">
        <v>111605.9</v>
      </c>
      <c r="C108" s="7">
        <v>58112.9</v>
      </c>
      <c r="D108" s="7">
        <v>57167.7</v>
      </c>
      <c r="E108" s="24">
        <f t="shared" si="22"/>
        <v>98.373510872801035</v>
      </c>
      <c r="F108" s="24">
        <f t="shared" si="23"/>
        <v>-945.20000000000437</v>
      </c>
      <c r="G108" s="18"/>
      <c r="H108" s="16"/>
      <c r="I108" s="16"/>
      <c r="J108" s="16"/>
      <c r="K108" s="16"/>
      <c r="L108" s="16"/>
      <c r="M108" s="16"/>
      <c r="N108" s="16"/>
      <c r="O108" s="16"/>
      <c r="P108" s="16"/>
      <c r="Q108" s="16"/>
      <c r="R108" s="16"/>
      <c r="S108" s="16"/>
      <c r="T108" s="16"/>
      <c r="U108" s="16"/>
      <c r="V108" s="16"/>
      <c r="W108" s="16"/>
    </row>
    <row r="109" spans="1:23" ht="26.25" x14ac:dyDescent="0.3">
      <c r="A109" s="28" t="s">
        <v>31</v>
      </c>
      <c r="B109" s="9">
        <v>275568</v>
      </c>
      <c r="C109" s="7">
        <v>126256.3</v>
      </c>
      <c r="D109" s="7">
        <v>125303.9</v>
      </c>
      <c r="E109" s="24">
        <f t="shared" si="22"/>
        <v>99.245661404619014</v>
      </c>
      <c r="F109" s="24">
        <f t="shared" si="23"/>
        <v>-952.40000000000873</v>
      </c>
      <c r="G109" s="18"/>
      <c r="H109" s="16"/>
      <c r="I109" s="16"/>
      <c r="J109" s="16"/>
      <c r="K109" s="16"/>
      <c r="L109" s="16"/>
      <c r="M109" s="16"/>
      <c r="N109" s="16"/>
      <c r="O109" s="16"/>
      <c r="P109" s="16"/>
      <c r="Q109" s="16"/>
      <c r="R109" s="16"/>
      <c r="S109" s="16"/>
      <c r="T109" s="16"/>
      <c r="U109" s="16"/>
      <c r="V109" s="16"/>
      <c r="W109" s="16"/>
    </row>
    <row r="110" spans="1:23" ht="26.25" x14ac:dyDescent="0.3">
      <c r="A110" s="28" t="s">
        <v>32</v>
      </c>
      <c r="B110" s="9">
        <v>362.7</v>
      </c>
      <c r="C110" s="7">
        <v>362</v>
      </c>
      <c r="D110" s="7">
        <v>362</v>
      </c>
      <c r="E110" s="24">
        <f t="shared" si="22"/>
        <v>100</v>
      </c>
      <c r="F110" s="24">
        <f t="shared" si="23"/>
        <v>0</v>
      </c>
      <c r="G110" s="18"/>
      <c r="H110" s="16"/>
      <c r="I110" s="16"/>
      <c r="J110" s="16"/>
      <c r="K110" s="16"/>
      <c r="L110" s="16"/>
      <c r="M110" s="16"/>
      <c r="N110" s="16"/>
      <c r="O110" s="16"/>
      <c r="P110" s="16"/>
      <c r="Q110" s="16"/>
      <c r="R110" s="16"/>
      <c r="S110" s="16"/>
      <c r="T110" s="16"/>
      <c r="U110" s="16"/>
      <c r="V110" s="16"/>
      <c r="W110" s="16"/>
    </row>
    <row r="111" spans="1:23" ht="26.25" x14ac:dyDescent="0.3">
      <c r="A111" s="28" t="s">
        <v>33</v>
      </c>
      <c r="B111" s="9">
        <v>698314.4</v>
      </c>
      <c r="C111" s="7">
        <v>559289.1</v>
      </c>
      <c r="D111" s="7">
        <v>497359</v>
      </c>
      <c r="E111" s="24">
        <f t="shared" si="22"/>
        <v>88.926996789317016</v>
      </c>
      <c r="F111" s="24">
        <f t="shared" si="23"/>
        <v>-61930.099999999977</v>
      </c>
      <c r="G111" s="18"/>
      <c r="H111" s="16"/>
      <c r="I111" s="16"/>
      <c r="J111" s="16"/>
      <c r="K111" s="16"/>
      <c r="L111" s="16"/>
      <c r="M111" s="16"/>
      <c r="N111" s="16"/>
      <c r="O111" s="16"/>
      <c r="P111" s="16"/>
      <c r="Q111" s="16"/>
      <c r="R111" s="16"/>
      <c r="S111" s="16"/>
      <c r="T111" s="16"/>
      <c r="U111" s="16"/>
      <c r="V111" s="16"/>
      <c r="W111" s="16"/>
    </row>
    <row r="112" spans="1:23" ht="31.5" customHeight="1" x14ac:dyDescent="0.3">
      <c r="A112" s="28" t="s">
        <v>34</v>
      </c>
      <c r="B112" s="9">
        <v>69014.100000000006</v>
      </c>
      <c r="C112" s="7">
        <v>54905.5</v>
      </c>
      <c r="D112" s="7">
        <v>54565.3</v>
      </c>
      <c r="E112" s="24">
        <f t="shared" si="22"/>
        <v>99.380389942719773</v>
      </c>
      <c r="F112" s="24">
        <f t="shared" si="23"/>
        <v>-340.19999999999709</v>
      </c>
      <c r="G112" s="18"/>
      <c r="H112" s="16"/>
      <c r="I112" s="16"/>
      <c r="J112" s="16"/>
      <c r="K112" s="16"/>
      <c r="L112" s="16"/>
      <c r="M112" s="16"/>
      <c r="N112" s="16"/>
      <c r="O112" s="16"/>
      <c r="P112" s="16"/>
      <c r="Q112" s="16"/>
      <c r="R112" s="16"/>
      <c r="S112" s="16"/>
      <c r="T112" s="16"/>
      <c r="U112" s="16"/>
      <c r="V112" s="16"/>
      <c r="W112" s="16"/>
    </row>
    <row r="113" spans="1:23" ht="26.25" x14ac:dyDescent="0.3">
      <c r="A113" s="28" t="s">
        <v>35</v>
      </c>
      <c r="B113" s="9">
        <v>57302.7</v>
      </c>
      <c r="C113" s="7">
        <v>48114.3</v>
      </c>
      <c r="D113" s="7">
        <v>40759.800000000003</v>
      </c>
      <c r="E113" s="24">
        <f t="shared" si="22"/>
        <v>84.714523540818433</v>
      </c>
      <c r="F113" s="24">
        <f t="shared" si="23"/>
        <v>-7354.5</v>
      </c>
      <c r="G113" s="18"/>
      <c r="H113" s="16"/>
      <c r="I113" s="16"/>
      <c r="J113" s="16"/>
      <c r="K113" s="16"/>
      <c r="L113" s="16"/>
      <c r="M113" s="16"/>
      <c r="N113" s="16"/>
      <c r="O113" s="16"/>
      <c r="P113" s="16"/>
      <c r="Q113" s="16"/>
      <c r="R113" s="16"/>
      <c r="S113" s="16"/>
      <c r="T113" s="16"/>
      <c r="U113" s="16"/>
      <c r="V113" s="16"/>
      <c r="W113" s="16"/>
    </row>
    <row r="114" spans="1:23" ht="26.25" x14ac:dyDescent="0.3">
      <c r="A114" s="28" t="s">
        <v>44</v>
      </c>
      <c r="B114" s="9">
        <v>12368.5</v>
      </c>
      <c r="C114" s="7">
        <v>11630.3</v>
      </c>
      <c r="D114" s="7">
        <v>11530.3</v>
      </c>
      <c r="E114" s="24">
        <f t="shared" si="22"/>
        <v>99.140176951583356</v>
      </c>
      <c r="F114" s="24">
        <f t="shared" si="23"/>
        <v>-100</v>
      </c>
      <c r="G114" s="18"/>
      <c r="H114" s="16"/>
      <c r="I114" s="16"/>
      <c r="J114" s="16"/>
      <c r="K114" s="16"/>
      <c r="L114" s="16"/>
      <c r="M114" s="16"/>
      <c r="N114" s="16"/>
      <c r="O114" s="16"/>
      <c r="P114" s="16"/>
      <c r="Q114" s="16"/>
      <c r="R114" s="16"/>
      <c r="S114" s="16"/>
      <c r="T114" s="16"/>
      <c r="U114" s="16"/>
      <c r="V114" s="16"/>
      <c r="W114" s="16"/>
    </row>
    <row r="115" spans="1:23" ht="26.25" x14ac:dyDescent="0.3">
      <c r="A115" s="28" t="s">
        <v>45</v>
      </c>
      <c r="B115" s="9">
        <v>7.4</v>
      </c>
      <c r="C115" s="7">
        <v>0</v>
      </c>
      <c r="D115" s="7">
        <v>0</v>
      </c>
      <c r="E115" s="24" t="e">
        <f t="shared" si="22"/>
        <v>#DIV/0!</v>
      </c>
      <c r="F115" s="24">
        <f t="shared" si="23"/>
        <v>0</v>
      </c>
      <c r="G115" s="18"/>
      <c r="H115" s="16"/>
      <c r="I115" s="16"/>
      <c r="J115" s="16"/>
      <c r="K115" s="16"/>
      <c r="L115" s="16"/>
      <c r="M115" s="16"/>
      <c r="N115" s="16"/>
      <c r="O115" s="16"/>
      <c r="P115" s="16"/>
      <c r="Q115" s="16"/>
      <c r="R115" s="16"/>
      <c r="S115" s="16"/>
      <c r="T115" s="16"/>
      <c r="U115" s="16"/>
      <c r="V115" s="16"/>
      <c r="W115" s="16"/>
    </row>
    <row r="116" spans="1:23" ht="25.5" x14ac:dyDescent="0.2">
      <c r="A116" s="42" t="s">
        <v>36</v>
      </c>
      <c r="B116" s="44">
        <f>SUM(B105:B115)</f>
        <v>1366585.8</v>
      </c>
      <c r="C116" s="44">
        <f>SUM(C105:C115)</f>
        <v>977490.8</v>
      </c>
      <c r="D116" s="44">
        <f>SUM(D105:D115)</f>
        <v>904422.30000000016</v>
      </c>
      <c r="E116" s="24">
        <f t="shared" si="22"/>
        <v>92.52489128286426</v>
      </c>
      <c r="F116" s="24">
        <f t="shared" si="23"/>
        <v>-73068.499999999884</v>
      </c>
      <c r="G116" s="16"/>
      <c r="H116" s="16"/>
      <c r="I116" s="16"/>
      <c r="J116" s="16"/>
      <c r="K116" s="16"/>
      <c r="L116" s="16"/>
      <c r="M116" s="16"/>
      <c r="N116" s="16"/>
      <c r="O116" s="16"/>
      <c r="P116" s="16"/>
      <c r="Q116" s="16"/>
      <c r="R116" s="16"/>
      <c r="S116" s="16"/>
      <c r="T116" s="16"/>
      <c r="U116" s="16"/>
      <c r="V116" s="16"/>
      <c r="W116" s="16"/>
    </row>
    <row r="117" spans="1:23" ht="26.25" x14ac:dyDescent="0.2">
      <c r="A117" s="25" t="s">
        <v>37</v>
      </c>
      <c r="B117" s="26">
        <f>SUM(B103-B116)</f>
        <v>-27033</v>
      </c>
      <c r="C117" s="26">
        <f>SUM(C103-C116)</f>
        <v>-101837.60000000009</v>
      </c>
      <c r="D117" s="30">
        <f>SUM(D103-D116)</f>
        <v>-23090.000000000233</v>
      </c>
      <c r="E117" s="24">
        <f t="shared" si="22"/>
        <v>22.673354438832231</v>
      </c>
      <c r="F117" s="24">
        <f t="shared" si="23"/>
        <v>78747.59999999986</v>
      </c>
      <c r="G117" s="16"/>
      <c r="H117" s="16"/>
      <c r="I117" s="16"/>
      <c r="J117" s="16"/>
      <c r="K117" s="16"/>
      <c r="L117" s="16"/>
      <c r="M117" s="16"/>
      <c r="N117" s="16"/>
      <c r="O117" s="16"/>
      <c r="P117" s="16"/>
      <c r="Q117" s="16"/>
      <c r="R117" s="16"/>
      <c r="S117" s="16"/>
      <c r="T117" s="16"/>
      <c r="U117" s="16"/>
      <c r="V117" s="16"/>
      <c r="W117" s="16"/>
    </row>
    <row r="118" spans="1:23" x14ac:dyDescent="0.2">
      <c r="A118" s="52"/>
      <c r="B118" s="52"/>
      <c r="C118" s="52"/>
      <c r="D118" s="52"/>
      <c r="E118" s="52"/>
      <c r="F118" s="52"/>
    </row>
    <row r="119" spans="1:23" x14ac:dyDescent="0.2">
      <c r="A119" s="53"/>
      <c r="B119" s="53"/>
      <c r="C119" s="53"/>
      <c r="D119" s="53"/>
      <c r="E119" s="53"/>
      <c r="F119" s="53"/>
    </row>
    <row r="120" spans="1:23" x14ac:dyDescent="0.2">
      <c r="A120" s="53"/>
      <c r="B120" s="53"/>
      <c r="C120" s="53"/>
      <c r="D120" s="53"/>
      <c r="E120" s="53"/>
      <c r="F120" s="53"/>
    </row>
    <row r="121" spans="1:23" x14ac:dyDescent="0.2">
      <c r="A121" s="53"/>
      <c r="B121" s="53"/>
      <c r="C121" s="53"/>
      <c r="D121" s="53"/>
      <c r="E121" s="53"/>
      <c r="F121" s="53"/>
    </row>
    <row r="122" spans="1:23" x14ac:dyDescent="0.2">
      <c r="A122" s="53"/>
      <c r="B122" s="53"/>
      <c r="C122" s="53"/>
      <c r="D122" s="53"/>
      <c r="E122" s="53"/>
      <c r="F122" s="53"/>
    </row>
    <row r="125" spans="1:23" ht="26.25" x14ac:dyDescent="0.4">
      <c r="A125" s="48" t="s">
        <v>115</v>
      </c>
      <c r="B125" s="49"/>
      <c r="C125" s="49"/>
      <c r="D125" s="48"/>
    </row>
    <row r="126" spans="1:23" ht="26.25" x14ac:dyDescent="0.4">
      <c r="A126" s="48" t="s">
        <v>116</v>
      </c>
      <c r="B126" s="49"/>
      <c r="C126" s="49" t="s">
        <v>117</v>
      </c>
      <c r="D126" s="48" t="s">
        <v>117</v>
      </c>
    </row>
    <row r="127" spans="1:23" ht="26.25" x14ac:dyDescent="0.4">
      <c r="A127" s="48" t="s">
        <v>118</v>
      </c>
      <c r="B127" s="49"/>
      <c r="C127" s="49"/>
      <c r="D127" s="48" t="s">
        <v>119</v>
      </c>
    </row>
  </sheetData>
  <autoFilter ref="A4:F122"/>
  <mergeCells count="2">
    <mergeCell ref="A1:F3"/>
    <mergeCell ref="A118:F122"/>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2024-03-11T06:57:26Z</cp:lastPrinted>
  <dcterms:created xsi:type="dcterms:W3CDTF">2010-11-24T10:07:58Z</dcterms:created>
  <dcterms:modified xsi:type="dcterms:W3CDTF">2024-10-07T12:32:13Z</dcterms:modified>
</cp:coreProperties>
</file>