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район!$A$4:$F$112</definedName>
    <definedName name="_xlnm.Print_Area" localSheetId="0">район!$A$1:$F$118</definedName>
  </definedNames>
  <calcPr calcId="145621"/>
</workbook>
</file>

<file path=xl/calcChain.xml><?xml version="1.0" encoding="utf-8"?>
<calcChain xmlns="http://schemas.openxmlformats.org/spreadsheetml/2006/main">
  <c r="D29" i="1" l="1"/>
  <c r="B9" i="1" l="1"/>
  <c r="B6" i="1"/>
  <c r="D57" i="1" l="1"/>
  <c r="E57" i="1" s="1"/>
  <c r="F57" i="1" l="1"/>
  <c r="D85" i="1"/>
  <c r="E85" i="1" s="1"/>
  <c r="D28" i="1"/>
  <c r="D30" i="1"/>
  <c r="D31" i="1"/>
  <c r="D32" i="1"/>
  <c r="F85" i="1" l="1"/>
  <c r="C9" i="1"/>
  <c r="D33" i="1" l="1"/>
  <c r="D34" i="1"/>
  <c r="D35" i="1"/>
  <c r="D36" i="1"/>
  <c r="D37" i="1"/>
  <c r="D38" i="1"/>
  <c r="D39" i="1"/>
  <c r="D40" i="1"/>
  <c r="D41" i="1"/>
  <c r="D42" i="1"/>
  <c r="D43" i="1"/>
  <c r="D44" i="1"/>
  <c r="D45" i="1"/>
  <c r="D46" i="1"/>
  <c r="D47" i="1"/>
  <c r="D48" i="1"/>
  <c r="D49" i="1"/>
  <c r="D50" i="1"/>
  <c r="D51" i="1"/>
  <c r="D52" i="1"/>
  <c r="D53" i="1"/>
  <c r="D54" i="1"/>
  <c r="E54" i="1" s="1"/>
  <c r="D55" i="1"/>
  <c r="D56" i="1"/>
  <c r="D58" i="1"/>
  <c r="D59" i="1"/>
  <c r="D60" i="1"/>
  <c r="D61" i="1"/>
  <c r="D62" i="1"/>
  <c r="D63" i="1"/>
  <c r="D64" i="1"/>
  <c r="D65" i="1"/>
  <c r="D66" i="1"/>
  <c r="D67" i="1"/>
  <c r="D68" i="1"/>
  <c r="D69" i="1"/>
  <c r="D70" i="1"/>
  <c r="D71" i="1"/>
  <c r="D72" i="1"/>
  <c r="D73" i="1"/>
  <c r="F73" i="1" s="1"/>
  <c r="D74" i="1"/>
  <c r="D75" i="1"/>
  <c r="D76" i="1"/>
  <c r="D77" i="1"/>
  <c r="D78" i="1"/>
  <c r="D79" i="1"/>
  <c r="D80" i="1"/>
  <c r="D81" i="1"/>
  <c r="E81" i="1" s="1"/>
  <c r="D82" i="1"/>
  <c r="D84" i="1"/>
  <c r="D86" i="1"/>
  <c r="D87" i="1"/>
  <c r="D88" i="1"/>
  <c r="D89" i="1"/>
  <c r="D90" i="1"/>
  <c r="D91" i="1"/>
  <c r="D92" i="1"/>
  <c r="E84" i="1"/>
  <c r="E73" i="1" l="1"/>
  <c r="F81" i="1"/>
  <c r="F84" i="1"/>
  <c r="F54" i="1"/>
  <c r="C6" i="1"/>
  <c r="C110" i="1" l="1"/>
  <c r="C93" i="1"/>
  <c r="C96" i="1" s="1"/>
  <c r="E42" i="1"/>
  <c r="F42" i="1" l="1"/>
  <c r="E55" i="1" l="1"/>
  <c r="F55" i="1"/>
  <c r="D9" i="1" l="1"/>
  <c r="D6" i="1"/>
  <c r="D27" i="1" l="1"/>
  <c r="B27" i="1"/>
  <c r="C27" i="1"/>
  <c r="C97" i="1" s="1"/>
  <c r="E77" i="1" l="1"/>
  <c r="F77" i="1"/>
  <c r="E59" i="1" l="1"/>
  <c r="F59" i="1"/>
  <c r="F79" i="1"/>
  <c r="E79" i="1"/>
  <c r="F78" i="1"/>
  <c r="E78" i="1"/>
  <c r="E12" i="1" l="1"/>
  <c r="E25" i="1" l="1"/>
  <c r="F67" i="1"/>
  <c r="E67" i="1"/>
  <c r="E18" i="1"/>
  <c r="E74" i="1"/>
  <c r="F74" i="1"/>
  <c r="E30" i="1"/>
  <c r="F30" i="1"/>
  <c r="E82" i="1"/>
  <c r="F82" i="1"/>
  <c r="E66" i="1"/>
  <c r="F66" i="1"/>
  <c r="E31" i="1"/>
  <c r="F31" i="1"/>
  <c r="B93" i="1"/>
  <c r="B96" i="1" s="1"/>
  <c r="B97" i="1" s="1"/>
  <c r="E43" i="1"/>
  <c r="F43" i="1"/>
  <c r="E41" i="1"/>
  <c r="F41" i="1"/>
  <c r="F58" i="1"/>
  <c r="E58"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3" i="1"/>
  <c r="F56" i="1"/>
  <c r="F60" i="1"/>
  <c r="F61" i="1"/>
  <c r="F62" i="1"/>
  <c r="F63" i="1"/>
  <c r="F64" i="1"/>
  <c r="F65" i="1"/>
  <c r="F68" i="1"/>
  <c r="F69" i="1"/>
  <c r="F70" i="1"/>
  <c r="F71" i="1"/>
  <c r="F72" i="1"/>
  <c r="F75" i="1"/>
  <c r="F76" i="1"/>
  <c r="F86" i="1"/>
  <c r="F87" i="1"/>
  <c r="F88" i="1"/>
  <c r="F89" i="1"/>
  <c r="F90" i="1"/>
  <c r="F91" i="1"/>
  <c r="F92" i="1"/>
  <c r="F94" i="1"/>
  <c r="F95" i="1"/>
  <c r="F98" i="1"/>
  <c r="F99" i="1"/>
  <c r="F100" i="1"/>
  <c r="F101" i="1"/>
  <c r="F102" i="1"/>
  <c r="F103" i="1"/>
  <c r="F104" i="1"/>
  <c r="F105" i="1"/>
  <c r="F106" i="1"/>
  <c r="F107" i="1"/>
  <c r="F108" i="1"/>
  <c r="F109"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3" i="1"/>
  <c r="E56" i="1"/>
  <c r="E60" i="1"/>
  <c r="E61" i="1"/>
  <c r="E62" i="1"/>
  <c r="E63" i="1"/>
  <c r="E64" i="1"/>
  <c r="E65" i="1"/>
  <c r="E68" i="1"/>
  <c r="E69" i="1"/>
  <c r="E70" i="1"/>
  <c r="E71" i="1"/>
  <c r="E72" i="1"/>
  <c r="E75" i="1"/>
  <c r="E76" i="1"/>
  <c r="E86" i="1"/>
  <c r="E87" i="1"/>
  <c r="E88" i="1"/>
  <c r="E89" i="1"/>
  <c r="E90" i="1"/>
  <c r="E91" i="1"/>
  <c r="E92" i="1"/>
  <c r="E94" i="1"/>
  <c r="E95" i="1"/>
  <c r="E98" i="1"/>
  <c r="E99" i="1"/>
  <c r="E100" i="1"/>
  <c r="E101" i="1"/>
  <c r="E102" i="1"/>
  <c r="E103" i="1"/>
  <c r="E104" i="1"/>
  <c r="E105" i="1"/>
  <c r="E106" i="1"/>
  <c r="E107" i="1"/>
  <c r="E108" i="1"/>
  <c r="E109" i="1"/>
  <c r="D110" i="1"/>
  <c r="D93" i="1"/>
  <c r="D96" i="1" s="1"/>
  <c r="D97" i="1" s="1"/>
  <c r="B110" i="1"/>
  <c r="F25" i="1"/>
  <c r="F6" i="1" l="1"/>
  <c r="E6" i="1"/>
  <c r="B111" i="1"/>
  <c r="E9" i="1"/>
  <c r="C111" i="1"/>
  <c r="F9" i="1"/>
  <c r="F110" i="1"/>
  <c r="E110" i="1"/>
  <c r="F96" i="1"/>
  <c r="E96" i="1"/>
  <c r="E93" i="1"/>
  <c r="F93" i="1"/>
  <c r="F27" i="1" l="1"/>
  <c r="D111" i="1"/>
  <c r="E27" i="1"/>
  <c r="E97" i="1" l="1"/>
  <c r="F97" i="1"/>
  <c r="F111" i="1"/>
  <c r="E111" i="1"/>
</calcChain>
</file>

<file path=xl/sharedStrings.xml><?xml version="1.0" encoding="utf-8"?>
<sst xmlns="http://schemas.openxmlformats.org/spreadsheetml/2006/main" count="120" uniqueCount="119">
  <si>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</si>
  <si>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</si>
  <si>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</si>
  <si>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</si>
  <si>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</si>
  <si>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</si>
  <si>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</si>
  <si>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</si>
  <si>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</si>
  <si>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</si>
  <si>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</si>
  <si>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</si>
  <si>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</si>
  <si>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</si>
  <si>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</si>
  <si>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</si>
  <si>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</si>
  <si>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</si>
  <si>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</si>
  <si>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</si>
  <si>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</si>
  <si>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</si>
  <si>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</si>
  <si>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</si>
  <si>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</si>
  <si>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</si>
  <si>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</si>
  <si>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</si>
  <si>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</si>
  <si>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</si>
  <si>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</si>
  <si>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</si>
  <si>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</si>
  <si>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</si>
  <si>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</si>
  <si>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</si>
  <si>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</si>
  <si>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</si>
  <si>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</si>
  <si>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</si>
  <si>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</si>
  <si>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</si>
  <si>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</si>
  <si>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</si>
  <si>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</si>
  <si>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</si>
  <si>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</si>
  <si>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</si>
  <si>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</si>
  <si>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</si>
  <si>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</si>
  <si>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</si>
  <si>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</si>
  <si>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</si>
  <si>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</si>
  <si>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</si>
  <si>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</si>
  <si>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</si>
  <si>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</si>
  <si>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</si>
  <si>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</si>
  <si>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</si>
  <si>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</si>
  <si>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</si>
  <si>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</si>
  <si>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</si>
  <si>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</si>
  <si>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</si>
  <si>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</si>
  <si>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</si>
  <si>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</si>
  <si>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</si>
  <si>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</si>
  <si>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</si>
  <si>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</si>
  <si>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</si>
  <si>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</si>
  <si>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</si>
  <si>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</si>
  <si>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</si>
  <si>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</si>
  <si>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</si>
  <si>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</si>
  <si>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</si>
  <si>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</si>
  <si>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</si>
  <si>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</si>
  <si>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</si>
  <si>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</si>
  <si>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</si>
  <si>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</si>
  <si>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</si>
  <si>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</si>
  <si>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</si>
  <si>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</si>
  <si>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</si>
  <si>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</si>
  <si>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</si>
  <si>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</si>
  <si>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</si>
  <si>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</si>
  <si>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</si>
  <si>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</si>
  <si>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</si>
  <si>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</si>
  <si>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</si>
  <si>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</si>
  <si>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</si>
  <si>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</si>
  <si>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</si>
  <si>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</si>
  <si>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</si>
  <si>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</si>
  <si>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</si>
  <si>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</si>
  <si>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</si>
  <si>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 xml:space="preserve">Исполнение районного бюджета МО «Ульяновский район» за январь-декабрь 2024 года </t>
  </si>
  <si>
    <t>План за январь-декабрь 2024 г. (тыс. руб.)</t>
  </si>
  <si>
    <t>Исполнено за январь- декабрь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</si>
</sst>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164" fontId="4" fillId="5" borderId="1" xfId="0" applyNumberFormat="1" applyFont="1" applyFill="1" applyBorder="1" applyAlignment="1">
      <alignment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tabSelected="1" zoomScale="50" zoomScaleNormal="50" zoomScaleSheetLayoutView="46" workbookViewId="0">
      <pane xSplit="1" ySplit="5" topLeftCell="B6" activePane="bottomRight" state="frozen"/>
      <selection pane="topRight" activeCell="B1" sqref="B1"/>
      <selection pane="bottomLeft" activeCell="A6" sqref="A6"/>
      <selection pane="bottomRight" activeCell="B28" sqref="B28:D92"/>
    </sheetView>
  </sheetViews>
  <sheetFormatPr defaultColWidth="9.140625" defaultRowHeight="12.75" x14ac:dyDescent="0.2"/>
  <cols>
    <col min="1" max="1" width="100" style="17" customWidth="1"/>
    <col min="2" max="2" width="30" style="17" customWidth="1"/>
    <col min="3" max="3" width="30" style="34" customWidth="1"/>
    <col min="4" max="4" width="26.7109375" style="17" customWidth="1"/>
    <col min="5" max="5" width="26" style="35" customWidth="1"/>
    <col min="6" max="6" width="25.140625" style="17" customWidth="1"/>
    <col min="7" max="7" width="16.140625" style="17" bestFit="1" customWidth="1"/>
    <col min="8" max="16384" width="9.140625" style="17"/>
  </cols>
  <sheetData>
    <row r="1" spans="1:12" x14ac:dyDescent="0.2">
      <c r="A1" s="45" t="s">
        <v>116</v>
      </c>
      <c r="B1" s="45"/>
      <c r="C1" s="45"/>
      <c r="D1" s="45"/>
      <c r="E1" s="45"/>
      <c r="F1" s="45"/>
    </row>
    <row r="2" spans="1:12" x14ac:dyDescent="0.2">
      <c r="A2" s="45"/>
      <c r="B2" s="45"/>
      <c r="C2" s="45"/>
      <c r="D2" s="45"/>
      <c r="E2" s="45"/>
      <c r="F2" s="45"/>
    </row>
    <row r="3" spans="1:12" ht="20.25" customHeight="1" x14ac:dyDescent="0.2">
      <c r="A3" s="46"/>
      <c r="B3" s="46"/>
      <c r="C3" s="46"/>
      <c r="D3" s="46"/>
      <c r="E3" s="46"/>
      <c r="F3" s="46"/>
    </row>
    <row r="4" spans="1:12" ht="106.5" customHeight="1" x14ac:dyDescent="0.2">
      <c r="A4" s="2"/>
      <c r="B4" s="2" t="s">
        <v>107</v>
      </c>
      <c r="C4" s="14" t="s">
        <v>117</v>
      </c>
      <c r="D4" s="2" t="s">
        <v>118</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109272.5</v>
      </c>
      <c r="C6" s="8">
        <f>C7+C8</f>
        <v>109272.5</v>
      </c>
      <c r="D6" s="8">
        <f>D7+D8</f>
        <v>115128</v>
      </c>
      <c r="E6" s="6">
        <f>D6/C6*100</f>
        <v>105.35862179413851</v>
      </c>
      <c r="F6" s="5">
        <f>D6-C6</f>
        <v>5855.5</v>
      </c>
      <c r="G6" s="18"/>
      <c r="H6" s="18"/>
      <c r="I6" s="18"/>
      <c r="J6" s="18"/>
      <c r="K6" s="18"/>
      <c r="L6" s="18"/>
    </row>
    <row r="7" spans="1:12" ht="26.25" x14ac:dyDescent="0.2">
      <c r="A7" s="20" t="s">
        <v>3</v>
      </c>
      <c r="B7" s="7">
        <v>85811.199999999997</v>
      </c>
      <c r="C7" s="7">
        <v>85811.199999999997</v>
      </c>
      <c r="D7" s="7">
        <v>89961.8</v>
      </c>
      <c r="E7" s="6">
        <f t="shared" ref="E7:E50" si="0">D7/C7*100</f>
        <v>104.83689774761338</v>
      </c>
      <c r="F7" s="5">
        <f t="shared" ref="F7:F50" si="1">D7-C7</f>
        <v>4150.6000000000058</v>
      </c>
      <c r="G7" s="18"/>
      <c r="H7" s="18"/>
      <c r="I7" s="18"/>
      <c r="J7" s="18"/>
      <c r="K7" s="18"/>
      <c r="L7" s="18"/>
    </row>
    <row r="8" spans="1:12" ht="26.25" x14ac:dyDescent="0.2">
      <c r="A8" s="20" t="s">
        <v>39</v>
      </c>
      <c r="B8" s="7">
        <v>23461.3</v>
      </c>
      <c r="C8" s="7">
        <v>23461.3</v>
      </c>
      <c r="D8" s="7">
        <v>25166.2</v>
      </c>
      <c r="E8" s="6">
        <f t="shared" si="0"/>
        <v>107.266860745142</v>
      </c>
      <c r="F8" s="5">
        <f t="shared" si="1"/>
        <v>1704.9000000000015</v>
      </c>
      <c r="G8" s="18"/>
      <c r="H8" s="18"/>
      <c r="I8" s="18"/>
      <c r="J8" s="18"/>
      <c r="K8" s="18"/>
      <c r="L8" s="18"/>
    </row>
    <row r="9" spans="1:12" ht="25.5" x14ac:dyDescent="0.2">
      <c r="A9" s="19" t="s">
        <v>4</v>
      </c>
      <c r="B9" s="8">
        <f>B10+B11+B12+B13</f>
        <v>47396</v>
      </c>
      <c r="C9" s="8">
        <f>C10+C11+C12+C13</f>
        <v>47396</v>
      </c>
      <c r="D9" s="8">
        <f>D10+D11+D12+D13</f>
        <v>46150.100000000006</v>
      </c>
      <c r="E9" s="6">
        <f t="shared" si="0"/>
        <v>97.371297155878139</v>
      </c>
      <c r="F9" s="5">
        <f t="shared" si="1"/>
        <v>-1245.8999999999942</v>
      </c>
      <c r="G9" s="18"/>
      <c r="H9" s="18"/>
      <c r="I9" s="18"/>
      <c r="J9" s="18"/>
      <c r="K9" s="18"/>
      <c r="L9" s="18"/>
    </row>
    <row r="10" spans="1:12" ht="26.25" x14ac:dyDescent="0.2">
      <c r="A10" s="20" t="s">
        <v>40</v>
      </c>
      <c r="B10" s="7">
        <v>38628</v>
      </c>
      <c r="C10" s="7">
        <v>38628</v>
      </c>
      <c r="D10" s="7">
        <v>38628.400000000001</v>
      </c>
      <c r="E10" s="6">
        <f t="shared" si="0"/>
        <v>100.00103551827691</v>
      </c>
      <c r="F10" s="5">
        <f t="shared" si="1"/>
        <v>0.40000000000145519</v>
      </c>
      <c r="G10" s="18"/>
      <c r="H10" s="18"/>
      <c r="I10" s="18"/>
      <c r="J10" s="18"/>
      <c r="K10" s="18"/>
      <c r="L10" s="18"/>
    </row>
    <row r="11" spans="1:12" ht="52.5" x14ac:dyDescent="0.2">
      <c r="A11" s="20" t="s">
        <v>5</v>
      </c>
      <c r="B11" s="7"/>
      <c r="C11" s="7"/>
      <c r="D11" s="7">
        <v>48.3</v>
      </c>
      <c r="E11" s="6" t="e">
        <f t="shared" si="0"/>
        <v>#DIV/0!</v>
      </c>
      <c r="F11" s="5">
        <f t="shared" si="1"/>
        <v>48.3</v>
      </c>
      <c r="G11" s="18"/>
      <c r="H11" s="18"/>
      <c r="I11" s="18"/>
      <c r="J11" s="18"/>
      <c r="K11" s="18"/>
      <c r="L11" s="18"/>
    </row>
    <row r="12" spans="1:12" ht="52.5" x14ac:dyDescent="0.2">
      <c r="A12" s="20" t="s">
        <v>37</v>
      </c>
      <c r="B12" s="7">
        <v>5500</v>
      </c>
      <c r="C12" s="7">
        <v>5500</v>
      </c>
      <c r="D12" s="7">
        <v>4356.5</v>
      </c>
      <c r="E12" s="6">
        <f t="shared" si="0"/>
        <v>79.209090909090904</v>
      </c>
      <c r="F12" s="5">
        <f t="shared" si="1"/>
        <v>-1143.5</v>
      </c>
      <c r="G12" s="18"/>
      <c r="H12" s="18"/>
      <c r="I12" s="18"/>
      <c r="J12" s="18"/>
      <c r="K12" s="18"/>
      <c r="L12" s="18"/>
    </row>
    <row r="13" spans="1:12" ht="26.25" x14ac:dyDescent="0.2">
      <c r="A13" s="20" t="s">
        <v>6</v>
      </c>
      <c r="B13" s="7">
        <v>3268</v>
      </c>
      <c r="C13" s="7">
        <v>3268</v>
      </c>
      <c r="D13" s="7">
        <v>3116.9</v>
      </c>
      <c r="E13" s="6">
        <f t="shared" si="0"/>
        <v>95.376376988984092</v>
      </c>
      <c r="F13" s="5">
        <f t="shared" si="1"/>
        <v>-151.09999999999991</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c r="C17" s="8"/>
      <c r="D17" s="8">
        <v>21.3</v>
      </c>
      <c r="E17" s="6"/>
      <c r="F17" s="5"/>
      <c r="G17" s="18"/>
      <c r="H17" s="18"/>
      <c r="I17" s="18"/>
      <c r="J17" s="18"/>
      <c r="K17" s="18"/>
      <c r="L17" s="18"/>
    </row>
    <row r="18" spans="1:23" ht="25.5" x14ac:dyDescent="0.2">
      <c r="A18" s="19" t="s">
        <v>10</v>
      </c>
      <c r="B18" s="8">
        <v>7293</v>
      </c>
      <c r="C18" s="8">
        <v>7293</v>
      </c>
      <c r="D18" s="8">
        <v>7305.5</v>
      </c>
      <c r="E18" s="6">
        <f t="shared" si="0"/>
        <v>100.17139723022075</v>
      </c>
      <c r="F18" s="5">
        <f t="shared" si="1"/>
        <v>12.5</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5217</v>
      </c>
      <c r="C20" s="8">
        <v>5217</v>
      </c>
      <c r="D20" s="8">
        <v>5217.6000000000004</v>
      </c>
      <c r="E20" s="6">
        <f t="shared" si="0"/>
        <v>100.0115008625647</v>
      </c>
      <c r="F20" s="5">
        <f t="shared" si="1"/>
        <v>0.6000000000003638</v>
      </c>
      <c r="G20" s="18"/>
      <c r="H20" s="18"/>
      <c r="I20" s="18"/>
      <c r="J20" s="18"/>
      <c r="K20" s="18"/>
      <c r="L20" s="18"/>
    </row>
    <row r="21" spans="1:23" ht="33" customHeight="1" x14ac:dyDescent="0.2">
      <c r="A21" s="19" t="s">
        <v>13</v>
      </c>
      <c r="B21" s="8">
        <v>5302.9</v>
      </c>
      <c r="C21" s="8">
        <v>5302.9</v>
      </c>
      <c r="D21" s="8">
        <v>6094.3</v>
      </c>
      <c r="E21" s="6">
        <f t="shared" si="0"/>
        <v>114.9239095589206</v>
      </c>
      <c r="F21" s="5">
        <f t="shared" si="1"/>
        <v>791.40000000000055</v>
      </c>
      <c r="G21" s="18"/>
      <c r="H21" s="18"/>
      <c r="I21" s="18"/>
      <c r="J21" s="18"/>
      <c r="K21" s="18"/>
      <c r="L21" s="18"/>
    </row>
    <row r="22" spans="1:23" ht="51" x14ac:dyDescent="0.2">
      <c r="A22" s="19" t="s">
        <v>14</v>
      </c>
      <c r="B22" s="8">
        <v>600</v>
      </c>
      <c r="C22" s="8">
        <v>600</v>
      </c>
      <c r="D22" s="8">
        <v>763.3</v>
      </c>
      <c r="E22" s="6">
        <f t="shared" si="0"/>
        <v>127.21666666666667</v>
      </c>
      <c r="F22" s="5">
        <f t="shared" si="1"/>
        <v>163.29999999999995</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1200</v>
      </c>
      <c r="D24" s="8">
        <v>1283.2</v>
      </c>
      <c r="E24" s="6">
        <f t="shared" si="0"/>
        <v>106.93333333333335</v>
      </c>
      <c r="F24" s="5">
        <f t="shared" si="1"/>
        <v>83.200000000000045</v>
      </c>
      <c r="G24" s="18"/>
      <c r="H24" s="18"/>
      <c r="I24" s="18"/>
      <c r="J24" s="18"/>
      <c r="K24" s="18"/>
      <c r="L24" s="18"/>
    </row>
    <row r="25" spans="1:23" ht="25.5" x14ac:dyDescent="0.2">
      <c r="A25" s="19" t="s">
        <v>17</v>
      </c>
      <c r="B25" s="8">
        <v>336</v>
      </c>
      <c r="C25" s="8">
        <v>336</v>
      </c>
      <c r="D25" s="8">
        <v>523.29999999999995</v>
      </c>
      <c r="E25" s="6">
        <f t="shared" si="0"/>
        <v>155.74404761904762</v>
      </c>
      <c r="F25" s="5">
        <f t="shared" si="1"/>
        <v>187.29999999999995</v>
      </c>
      <c r="G25" s="18"/>
      <c r="H25" s="18"/>
      <c r="I25" s="18"/>
      <c r="J25" s="18"/>
      <c r="K25" s="18"/>
      <c r="L25" s="18"/>
    </row>
    <row r="26" spans="1:23" ht="51" x14ac:dyDescent="0.2">
      <c r="A26" s="19" t="s">
        <v>18</v>
      </c>
      <c r="B26" s="8">
        <v>13118.8</v>
      </c>
      <c r="C26" s="8">
        <v>13118.8</v>
      </c>
      <c r="D26" s="8">
        <v>13119.6</v>
      </c>
      <c r="E26" s="6">
        <f t="shared" si="0"/>
        <v>100.00609811873038</v>
      </c>
      <c r="F26" s="5">
        <f t="shared" si="1"/>
        <v>0.80000000000109139</v>
      </c>
      <c r="G26" s="18"/>
      <c r="H26" s="18"/>
      <c r="I26" s="18"/>
      <c r="J26" s="18"/>
      <c r="K26" s="18"/>
      <c r="L26" s="18"/>
    </row>
    <row r="27" spans="1:23" s="22" customFormat="1" ht="25.5" x14ac:dyDescent="0.2">
      <c r="A27" s="21" t="s">
        <v>19</v>
      </c>
      <c r="B27" s="6">
        <f>B6+B9+B18+B20+B21+B22+B24+B25+B26+B17</f>
        <v>189736.19999999998</v>
      </c>
      <c r="C27" s="16">
        <f>C6+C9+C18+C20+C21+C22+C24+C25+C26+C17</f>
        <v>189736.19999999998</v>
      </c>
      <c r="D27" s="12">
        <f>D6+D9+D17+D18+D20+D21+D22+D24+D25+D26</f>
        <v>195606.19999999998</v>
      </c>
      <c r="E27" s="6">
        <f t="shared" si="0"/>
        <v>103.09376913841429</v>
      </c>
      <c r="F27" s="5">
        <f t="shared" si="1"/>
        <v>5870</v>
      </c>
      <c r="G27" s="18"/>
      <c r="H27" s="18"/>
      <c r="I27" s="18"/>
      <c r="J27" s="18"/>
      <c r="K27" s="18"/>
      <c r="L27" s="18"/>
      <c r="M27" s="18"/>
      <c r="N27" s="18"/>
      <c r="O27" s="18"/>
      <c r="P27" s="18"/>
      <c r="Q27" s="18"/>
      <c r="R27" s="18"/>
      <c r="S27" s="18"/>
      <c r="T27" s="18"/>
      <c r="U27" s="18"/>
      <c r="V27" s="18"/>
      <c r="W27" s="18"/>
    </row>
    <row r="28" spans="1:23" ht="191.25" customHeight="1" x14ac:dyDescent="0.2">
      <c r="A28" s="20" t="s">
        <v>46</v>
      </c>
      <c r="B28" s="13">
        <v>975.3</v>
      </c>
      <c r="C28" s="13">
        <v>974.9</v>
      </c>
      <c r="D28" s="13">
        <f t="shared" ref="D28:D92" si="2">C28</f>
        <v>974.9</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20" t="s">
        <v>47</v>
      </c>
      <c r="B29" s="13">
        <v>8.9</v>
      </c>
      <c r="C29" s="13">
        <v>8.9</v>
      </c>
      <c r="D29" s="13">
        <f t="shared" si="2"/>
        <v>8.9</v>
      </c>
      <c r="E29" s="6">
        <f t="shared" si="0"/>
        <v>100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20" t="s">
        <v>48</v>
      </c>
      <c r="B30" s="13">
        <v>200762.5</v>
      </c>
      <c r="C30" s="13">
        <v>200762.5</v>
      </c>
      <c r="D30" s="13">
        <f t="shared" si="2"/>
        <v>200762.5</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20" t="s">
        <v>49</v>
      </c>
      <c r="B31" s="13">
        <v>112.8</v>
      </c>
      <c r="C31" s="13">
        <v>112.8</v>
      </c>
      <c r="D31" s="13">
        <f t="shared" si="2"/>
        <v>112.8</v>
      </c>
      <c r="E31" s="6">
        <f t="shared" si="0"/>
        <v>100</v>
      </c>
      <c r="F31" s="6">
        <f t="shared" si="1"/>
        <v>0</v>
      </c>
      <c r="G31" s="18"/>
      <c r="H31" s="18"/>
      <c r="I31" s="18"/>
      <c r="J31" s="18"/>
      <c r="K31" s="18"/>
      <c r="L31" s="18"/>
      <c r="M31" s="18"/>
      <c r="N31" s="18"/>
      <c r="O31" s="18"/>
      <c r="P31" s="18"/>
      <c r="Q31" s="18"/>
      <c r="R31" s="18"/>
      <c r="S31" s="18"/>
      <c r="T31" s="18"/>
      <c r="U31" s="18"/>
      <c r="V31" s="18"/>
      <c r="W31" s="18"/>
    </row>
    <row r="32" spans="1:23" ht="52.5" x14ac:dyDescent="0.2">
      <c r="A32" s="20" t="s">
        <v>50</v>
      </c>
      <c r="B32" s="48">
        <v>25028.7</v>
      </c>
      <c r="C32" s="36">
        <v>25028.7</v>
      </c>
      <c r="D32" s="13">
        <f t="shared" si="2"/>
        <v>25028.7</v>
      </c>
      <c r="E32" s="6">
        <f t="shared" si="0"/>
        <v>100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20" t="s">
        <v>51</v>
      </c>
      <c r="B33" s="13">
        <v>8370.9</v>
      </c>
      <c r="C33" s="13">
        <v>6655.1</v>
      </c>
      <c r="D33" s="13">
        <f t="shared" si="2"/>
        <v>6655.1</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20" t="s">
        <v>52</v>
      </c>
      <c r="B34" s="13">
        <v>17.5</v>
      </c>
      <c r="C34" s="13">
        <v>17.5</v>
      </c>
      <c r="D34" s="13">
        <f t="shared" si="2"/>
        <v>17.5</v>
      </c>
      <c r="E34" s="6">
        <f t="shared" si="0"/>
        <v>100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20" t="s">
        <v>53</v>
      </c>
      <c r="B35" s="13">
        <v>683.6</v>
      </c>
      <c r="C35" s="13">
        <v>683.6</v>
      </c>
      <c r="D35" s="13">
        <f t="shared" si="2"/>
        <v>683.6</v>
      </c>
      <c r="E35" s="6">
        <f t="shared" si="0"/>
        <v>100</v>
      </c>
      <c r="F35" s="6">
        <f t="shared" si="1"/>
        <v>0</v>
      </c>
      <c r="G35" s="18"/>
      <c r="H35" s="18"/>
      <c r="I35" s="18"/>
      <c r="J35" s="18"/>
      <c r="K35" s="18"/>
      <c r="L35" s="18"/>
      <c r="M35" s="18"/>
      <c r="N35" s="18"/>
      <c r="O35" s="18"/>
      <c r="P35" s="18"/>
      <c r="Q35" s="18"/>
      <c r="R35" s="18"/>
      <c r="S35" s="18"/>
      <c r="T35" s="18"/>
      <c r="U35" s="18"/>
      <c r="V35" s="18"/>
      <c r="W35" s="18"/>
    </row>
    <row r="36" spans="1:23" ht="78.75" x14ac:dyDescent="0.2">
      <c r="A36" s="20" t="s">
        <v>54</v>
      </c>
      <c r="B36" s="13">
        <v>17.5</v>
      </c>
      <c r="C36" s="13">
        <v>17.5</v>
      </c>
      <c r="D36" s="13">
        <f t="shared" si="2"/>
        <v>17.5</v>
      </c>
      <c r="E36" s="6">
        <f t="shared" si="0"/>
        <v>100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20" t="s">
        <v>55</v>
      </c>
      <c r="B37" s="13">
        <v>216.5</v>
      </c>
      <c r="C37" s="13">
        <v>216.5</v>
      </c>
      <c r="D37" s="13">
        <f t="shared" si="2"/>
        <v>216.5</v>
      </c>
      <c r="E37" s="6">
        <f t="shared" si="0"/>
        <v>100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20" t="s">
        <v>56</v>
      </c>
      <c r="B38" s="13">
        <v>12767.5</v>
      </c>
      <c r="C38" s="13">
        <v>1078.3</v>
      </c>
      <c r="D38" s="13">
        <f t="shared" si="2"/>
        <v>1078.3</v>
      </c>
      <c r="E38" s="6">
        <f t="shared" si="0"/>
        <v>100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20" t="s">
        <v>57</v>
      </c>
      <c r="B39" s="13">
        <v>21.6</v>
      </c>
      <c r="C39" s="13">
        <v>21.6</v>
      </c>
      <c r="D39" s="13">
        <f t="shared" si="2"/>
        <v>21.6</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20" t="s">
        <v>58</v>
      </c>
      <c r="B40" s="13">
        <v>1509.6</v>
      </c>
      <c r="C40" s="13">
        <v>1509.6</v>
      </c>
      <c r="D40" s="13">
        <f t="shared" si="2"/>
        <v>1509.6</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24" t="s">
        <v>59</v>
      </c>
      <c r="B41" s="37">
        <v>1518.7</v>
      </c>
      <c r="C41" s="37">
        <v>1518.7</v>
      </c>
      <c r="D41" s="13">
        <f t="shared" si="2"/>
        <v>1518.7</v>
      </c>
      <c r="E41" s="6">
        <f>D41/C41*100</f>
        <v>100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24" t="s">
        <v>60</v>
      </c>
      <c r="B42" s="38">
        <v>16000</v>
      </c>
      <c r="C42" s="38">
        <v>16000</v>
      </c>
      <c r="D42" s="13">
        <f t="shared" si="2"/>
        <v>16000</v>
      </c>
      <c r="E42" s="6">
        <f>D42/C42*100</f>
        <v>100</v>
      </c>
      <c r="F42" s="6">
        <f>D42-C42</f>
        <v>0</v>
      </c>
      <c r="G42" s="18"/>
      <c r="H42" s="18"/>
      <c r="I42" s="18"/>
      <c r="J42" s="18"/>
      <c r="K42" s="18"/>
      <c r="L42" s="18"/>
      <c r="M42" s="18"/>
      <c r="N42" s="18"/>
      <c r="O42" s="18"/>
      <c r="P42" s="18"/>
      <c r="Q42" s="18"/>
      <c r="R42" s="18"/>
      <c r="S42" s="18"/>
      <c r="T42" s="18"/>
      <c r="U42" s="18"/>
      <c r="V42" s="18"/>
      <c r="W42" s="18"/>
    </row>
    <row r="43" spans="1:23" ht="52.5" x14ac:dyDescent="0.2">
      <c r="A43" s="24" t="s">
        <v>61</v>
      </c>
      <c r="B43" s="37"/>
      <c r="C43" s="37"/>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20" t="s">
        <v>62</v>
      </c>
      <c r="B44" s="13">
        <v>4820.3999999999996</v>
      </c>
      <c r="C44" s="13">
        <v>4820.3999999999996</v>
      </c>
      <c r="D44" s="13">
        <f t="shared" si="2"/>
        <v>4820.3999999999996</v>
      </c>
      <c r="E44" s="6">
        <f t="shared" si="0"/>
        <v>100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20" t="s">
        <v>63</v>
      </c>
      <c r="B45" s="13">
        <v>0</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20" t="s">
        <v>64</v>
      </c>
      <c r="B46" s="13">
        <v>71107.5</v>
      </c>
      <c r="C46" s="13">
        <v>69722.399999999994</v>
      </c>
      <c r="D46" s="13">
        <f t="shared" si="2"/>
        <v>69722.399999999994</v>
      </c>
      <c r="E46" s="6">
        <f t="shared" si="0"/>
        <v>100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20" t="s">
        <v>65</v>
      </c>
      <c r="B47" s="37"/>
      <c r="C47" s="37"/>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20" t="s">
        <v>66</v>
      </c>
      <c r="B48" s="13">
        <v>302.7</v>
      </c>
      <c r="C48" s="13">
        <v>302.7</v>
      </c>
      <c r="D48" s="13">
        <f t="shared" si="2"/>
        <v>302.7</v>
      </c>
      <c r="E48" s="6">
        <f t="shared" si="0"/>
        <v>100</v>
      </c>
      <c r="F48" s="6">
        <f t="shared" si="1"/>
        <v>0</v>
      </c>
      <c r="G48" s="18"/>
      <c r="H48" s="18"/>
      <c r="I48" s="18"/>
      <c r="J48" s="18"/>
      <c r="K48" s="18"/>
      <c r="L48" s="18"/>
      <c r="M48" s="18"/>
      <c r="N48" s="18"/>
      <c r="O48" s="18"/>
      <c r="P48" s="18"/>
      <c r="Q48" s="18"/>
      <c r="R48" s="18"/>
      <c r="S48" s="18"/>
      <c r="T48" s="18"/>
      <c r="U48" s="18"/>
      <c r="V48" s="18"/>
      <c r="W48" s="18"/>
    </row>
    <row r="49" spans="1:23" ht="78.75" x14ac:dyDescent="0.2">
      <c r="A49" s="20"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78.75" x14ac:dyDescent="0.2">
      <c r="A50" s="20" t="s">
        <v>68</v>
      </c>
      <c r="B50" s="13">
        <v>3000</v>
      </c>
      <c r="C50" s="13">
        <v>3000</v>
      </c>
      <c r="D50" s="13">
        <f t="shared" si="2"/>
        <v>3000</v>
      </c>
      <c r="E50" s="6">
        <f t="shared" si="0"/>
        <v>100</v>
      </c>
      <c r="F50" s="6">
        <f t="shared" si="1"/>
        <v>0</v>
      </c>
      <c r="G50" s="18"/>
      <c r="H50" s="18"/>
      <c r="I50" s="18"/>
      <c r="J50" s="18"/>
      <c r="K50" s="18"/>
      <c r="L50" s="18"/>
      <c r="M50" s="18"/>
      <c r="N50" s="18"/>
      <c r="O50" s="18"/>
      <c r="P50" s="18"/>
      <c r="Q50" s="18"/>
      <c r="R50" s="18"/>
      <c r="S50" s="18"/>
      <c r="T50" s="18"/>
      <c r="U50" s="18"/>
      <c r="V50" s="18"/>
      <c r="W50" s="18"/>
    </row>
    <row r="51" spans="1:23" ht="110.25" customHeight="1" x14ac:dyDescent="0.2">
      <c r="A51" s="20" t="s">
        <v>69</v>
      </c>
      <c r="B51" s="13">
        <v>482.9</v>
      </c>
      <c r="C51" s="13">
        <v>434.9</v>
      </c>
      <c r="D51" s="13">
        <f t="shared" si="2"/>
        <v>434.9</v>
      </c>
      <c r="E51" s="6">
        <f t="shared" ref="E51:E82" si="3">D51/C51*100</f>
        <v>100</v>
      </c>
      <c r="F51" s="6">
        <f t="shared" ref="F51:F82" si="4">D51-C51</f>
        <v>0</v>
      </c>
      <c r="G51" s="18"/>
      <c r="H51" s="18"/>
      <c r="I51" s="18"/>
      <c r="J51" s="18"/>
      <c r="K51" s="18"/>
      <c r="L51" s="18"/>
      <c r="M51" s="18"/>
      <c r="N51" s="18"/>
      <c r="O51" s="18"/>
      <c r="P51" s="18"/>
      <c r="Q51" s="18"/>
      <c r="R51" s="18"/>
      <c r="S51" s="18"/>
      <c r="T51" s="18"/>
      <c r="U51" s="18"/>
      <c r="V51" s="18"/>
      <c r="W51" s="18"/>
    </row>
    <row r="52" spans="1:23" ht="108.75" customHeight="1" x14ac:dyDescent="0.2">
      <c r="A52" s="20" t="s">
        <v>70</v>
      </c>
      <c r="B52" s="13">
        <v>9</v>
      </c>
      <c r="C52" s="13">
        <v>0</v>
      </c>
      <c r="D52" s="13">
        <f t="shared" si="2"/>
        <v>0</v>
      </c>
      <c r="E52" s="6" t="e">
        <f t="shared" si="3"/>
        <v>#DIV/0!</v>
      </c>
      <c r="F52" s="6">
        <f t="shared" si="4"/>
        <v>0</v>
      </c>
      <c r="G52" s="18"/>
      <c r="H52" s="18"/>
      <c r="I52" s="18"/>
      <c r="J52" s="18"/>
      <c r="K52" s="18"/>
      <c r="L52" s="18"/>
      <c r="M52" s="18"/>
      <c r="N52" s="18"/>
      <c r="O52" s="18"/>
      <c r="P52" s="18"/>
      <c r="Q52" s="18"/>
      <c r="R52" s="18"/>
      <c r="S52" s="18"/>
      <c r="T52" s="18"/>
      <c r="U52" s="18"/>
      <c r="V52" s="18"/>
      <c r="W52" s="18"/>
    </row>
    <row r="53" spans="1:23" ht="166.5" customHeight="1" x14ac:dyDescent="0.2">
      <c r="A53" s="20" t="s">
        <v>71</v>
      </c>
      <c r="B53" s="13">
        <v>160</v>
      </c>
      <c r="C53" s="13">
        <v>160</v>
      </c>
      <c r="D53" s="13">
        <f t="shared" si="2"/>
        <v>160</v>
      </c>
      <c r="E53" s="6">
        <f t="shared" si="3"/>
        <v>100</v>
      </c>
      <c r="F53" s="6">
        <f t="shared" si="4"/>
        <v>0</v>
      </c>
      <c r="G53" s="18"/>
      <c r="H53" s="18"/>
      <c r="I53" s="18"/>
      <c r="J53" s="18"/>
      <c r="K53" s="18"/>
      <c r="L53" s="18"/>
      <c r="M53" s="18"/>
      <c r="N53" s="18"/>
      <c r="O53" s="18"/>
      <c r="P53" s="18"/>
      <c r="Q53" s="18"/>
      <c r="R53" s="18"/>
      <c r="S53" s="18"/>
      <c r="T53" s="18"/>
      <c r="U53" s="18"/>
      <c r="V53" s="18"/>
      <c r="W53" s="18"/>
    </row>
    <row r="54" spans="1:23" ht="78.75" x14ac:dyDescent="0.2">
      <c r="A54" s="25" t="s">
        <v>72</v>
      </c>
      <c r="B54" s="13">
        <v>31656.400000000001</v>
      </c>
      <c r="C54" s="13">
        <v>31656.400000000001</v>
      </c>
      <c r="D54" s="13">
        <f t="shared" si="2"/>
        <v>31656.400000000001</v>
      </c>
      <c r="E54" s="6">
        <f t="shared" si="3"/>
        <v>100</v>
      </c>
      <c r="F54" s="6">
        <f t="shared" si="4"/>
        <v>0</v>
      </c>
      <c r="G54" s="18"/>
      <c r="H54" s="18"/>
      <c r="I54" s="18"/>
      <c r="J54" s="18"/>
      <c r="K54" s="18"/>
      <c r="L54" s="18"/>
      <c r="M54" s="18"/>
      <c r="N54" s="18"/>
      <c r="O54" s="18"/>
      <c r="P54" s="18"/>
      <c r="Q54" s="18"/>
      <c r="R54" s="18"/>
      <c r="S54" s="18"/>
      <c r="T54" s="18"/>
      <c r="U54" s="18"/>
      <c r="V54" s="18"/>
      <c r="W54" s="18"/>
    </row>
    <row r="55" spans="1:23" ht="110.25" customHeight="1" x14ac:dyDescent="0.2">
      <c r="A55" s="20" t="s">
        <v>73</v>
      </c>
      <c r="B55" s="13"/>
      <c r="C55" s="13"/>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84" customHeight="1" x14ac:dyDescent="0.2">
      <c r="A56" s="20" t="s">
        <v>74</v>
      </c>
      <c r="B56" s="13">
        <v>4.0999999999999996</v>
      </c>
      <c r="C56" s="13">
        <v>4.0999999999999996</v>
      </c>
      <c r="D56" s="13">
        <f t="shared" si="2"/>
        <v>4.0999999999999996</v>
      </c>
      <c r="E56" s="6">
        <f t="shared" si="3"/>
        <v>100</v>
      </c>
      <c r="F56" s="6">
        <f t="shared" si="4"/>
        <v>0</v>
      </c>
      <c r="G56" s="18"/>
      <c r="H56" s="18"/>
      <c r="I56" s="18"/>
      <c r="J56" s="18"/>
      <c r="K56" s="18"/>
      <c r="L56" s="18"/>
      <c r="M56" s="18"/>
      <c r="N56" s="18"/>
      <c r="O56" s="18"/>
      <c r="P56" s="18"/>
      <c r="Q56" s="18"/>
      <c r="R56" s="18"/>
      <c r="S56" s="18"/>
      <c r="T56" s="18"/>
      <c r="U56" s="18"/>
      <c r="V56" s="18"/>
      <c r="W56" s="18"/>
    </row>
    <row r="57" spans="1:23" ht="147" customHeight="1" x14ac:dyDescent="0.2">
      <c r="A57" s="20" t="s">
        <v>108</v>
      </c>
      <c r="B57" s="13">
        <v>10000</v>
      </c>
      <c r="C57" s="13">
        <v>9900.5</v>
      </c>
      <c r="D57" s="13">
        <f t="shared" si="2"/>
        <v>9900.5</v>
      </c>
      <c r="E57" s="6">
        <f t="shared" si="3"/>
        <v>100</v>
      </c>
      <c r="F57" s="6">
        <f t="shared" si="4"/>
        <v>0</v>
      </c>
      <c r="G57" s="18"/>
      <c r="H57" s="18"/>
      <c r="I57" s="18"/>
      <c r="J57" s="18"/>
      <c r="K57" s="18"/>
      <c r="L57" s="18"/>
      <c r="M57" s="18"/>
      <c r="N57" s="18"/>
      <c r="O57" s="18"/>
      <c r="P57" s="18"/>
      <c r="Q57" s="18"/>
      <c r="R57" s="18"/>
      <c r="S57" s="18"/>
      <c r="T57" s="18"/>
      <c r="U57" s="18"/>
      <c r="V57" s="18"/>
      <c r="W57" s="18"/>
    </row>
    <row r="58" spans="1:23" ht="108" customHeight="1" x14ac:dyDescent="0.2">
      <c r="A58" s="20" t="s">
        <v>75</v>
      </c>
      <c r="B58" s="13">
        <v>21928.5</v>
      </c>
      <c r="C58" s="13">
        <v>21928.5</v>
      </c>
      <c r="D58" s="13">
        <f t="shared" si="2"/>
        <v>21928.5</v>
      </c>
      <c r="E58" s="6">
        <f>D58/C58*100</f>
        <v>100</v>
      </c>
      <c r="F58" s="6">
        <f>D58-C58</f>
        <v>0</v>
      </c>
      <c r="G58" s="18"/>
      <c r="H58" s="18"/>
      <c r="I58" s="18"/>
      <c r="J58" s="18"/>
      <c r="K58" s="18"/>
      <c r="L58" s="18"/>
      <c r="M58" s="18"/>
      <c r="N58" s="18"/>
      <c r="O58" s="18"/>
      <c r="P58" s="18"/>
      <c r="Q58" s="18"/>
      <c r="R58" s="18"/>
      <c r="S58" s="18"/>
      <c r="T58" s="18"/>
      <c r="U58" s="18"/>
      <c r="V58" s="18"/>
      <c r="W58" s="18"/>
    </row>
    <row r="59" spans="1:23" ht="57.75" customHeight="1" x14ac:dyDescent="0.2">
      <c r="A59" s="20" t="s">
        <v>76</v>
      </c>
      <c r="B59" s="13"/>
      <c r="C59" s="13"/>
      <c r="D59" s="13">
        <f t="shared" si="2"/>
        <v>0</v>
      </c>
      <c r="E59" s="6" t="e">
        <f>D59/C59*100</f>
        <v>#DIV/0!</v>
      </c>
      <c r="F59" s="6">
        <f>D59-C59</f>
        <v>0</v>
      </c>
      <c r="G59" s="18"/>
      <c r="H59" s="18"/>
      <c r="I59" s="18"/>
      <c r="J59" s="18"/>
      <c r="K59" s="18"/>
      <c r="L59" s="18"/>
      <c r="M59" s="18"/>
      <c r="N59" s="18"/>
      <c r="O59" s="18"/>
      <c r="P59" s="18"/>
      <c r="Q59" s="18"/>
      <c r="R59" s="18"/>
      <c r="S59" s="18"/>
      <c r="T59" s="18"/>
      <c r="U59" s="18"/>
      <c r="V59" s="18"/>
      <c r="W59" s="18"/>
    </row>
    <row r="60" spans="1:23" ht="274.5" customHeight="1" x14ac:dyDescent="0.2">
      <c r="A60" s="20" t="s">
        <v>77</v>
      </c>
      <c r="B60" s="13">
        <v>307.10000000000002</v>
      </c>
      <c r="C60" s="13">
        <v>307.10000000000002</v>
      </c>
      <c r="D60" s="13">
        <f t="shared" si="2"/>
        <v>307.10000000000002</v>
      </c>
      <c r="E60" s="6">
        <f t="shared" si="3"/>
        <v>100</v>
      </c>
      <c r="F60" s="6">
        <f t="shared" si="4"/>
        <v>0</v>
      </c>
      <c r="G60" s="18"/>
      <c r="H60" s="18"/>
      <c r="I60" s="18"/>
      <c r="J60" s="18"/>
      <c r="K60" s="18"/>
      <c r="L60" s="18"/>
      <c r="M60" s="18"/>
      <c r="N60" s="18"/>
      <c r="O60" s="18"/>
      <c r="P60" s="18"/>
      <c r="Q60" s="18"/>
      <c r="R60" s="18"/>
      <c r="S60" s="18"/>
      <c r="T60" s="18"/>
      <c r="U60" s="18"/>
      <c r="V60" s="18"/>
      <c r="W60" s="18"/>
    </row>
    <row r="61" spans="1:23" ht="133.5" customHeight="1" x14ac:dyDescent="0.2">
      <c r="A61" s="20" t="s">
        <v>78</v>
      </c>
      <c r="B61" s="13">
        <v>30148</v>
      </c>
      <c r="C61" s="13">
        <v>28703.4</v>
      </c>
      <c r="D61" s="13">
        <f t="shared" si="2"/>
        <v>28703.4</v>
      </c>
      <c r="E61" s="6">
        <f t="shared" si="3"/>
        <v>100</v>
      </c>
      <c r="F61" s="6">
        <f t="shared" si="4"/>
        <v>0</v>
      </c>
      <c r="G61" s="18"/>
      <c r="H61" s="18"/>
      <c r="I61" s="18"/>
      <c r="J61" s="18"/>
      <c r="K61" s="18"/>
      <c r="L61" s="18"/>
      <c r="M61" s="18"/>
      <c r="N61" s="18"/>
      <c r="O61" s="18"/>
      <c r="P61" s="18"/>
      <c r="Q61" s="18"/>
      <c r="R61" s="18"/>
      <c r="S61" s="18"/>
      <c r="T61" s="18"/>
      <c r="U61" s="18"/>
      <c r="V61" s="18"/>
      <c r="W61" s="18"/>
    </row>
    <row r="62" spans="1:23" ht="78.75" x14ac:dyDescent="0.2">
      <c r="A62" s="20" t="s">
        <v>79</v>
      </c>
      <c r="B62" s="13">
        <v>1120.8</v>
      </c>
      <c r="C62" s="13">
        <v>1120.8</v>
      </c>
      <c r="D62" s="13">
        <f t="shared" si="2"/>
        <v>1120.8</v>
      </c>
      <c r="E62" s="6">
        <f t="shared" si="3"/>
        <v>100</v>
      </c>
      <c r="F62" s="6">
        <f t="shared" si="4"/>
        <v>0</v>
      </c>
      <c r="G62" s="18"/>
      <c r="H62" s="18"/>
      <c r="I62" s="18"/>
      <c r="J62" s="18"/>
      <c r="K62" s="18"/>
      <c r="L62" s="18"/>
      <c r="M62" s="18"/>
      <c r="N62" s="18"/>
      <c r="O62" s="18"/>
      <c r="P62" s="18"/>
      <c r="Q62" s="18"/>
      <c r="R62" s="18"/>
      <c r="S62" s="18"/>
      <c r="T62" s="18"/>
      <c r="U62" s="18"/>
      <c r="V62" s="18"/>
      <c r="W62" s="18"/>
    </row>
    <row r="63" spans="1:23" ht="79.5" customHeight="1" x14ac:dyDescent="0.2">
      <c r="A63" s="20" t="s">
        <v>80</v>
      </c>
      <c r="B63" s="39">
        <v>17095.8</v>
      </c>
      <c r="C63" s="39">
        <v>17095.8</v>
      </c>
      <c r="D63" s="13">
        <f t="shared" si="2"/>
        <v>17095.8</v>
      </c>
      <c r="E63" s="6">
        <f t="shared" si="3"/>
        <v>100</v>
      </c>
      <c r="F63" s="6">
        <f t="shared" si="4"/>
        <v>0</v>
      </c>
      <c r="G63" s="18"/>
      <c r="H63" s="18"/>
      <c r="I63" s="18"/>
      <c r="J63" s="18"/>
      <c r="K63" s="18"/>
      <c r="L63" s="18"/>
      <c r="M63" s="18"/>
      <c r="N63" s="18"/>
      <c r="O63" s="18"/>
      <c r="P63" s="18"/>
      <c r="Q63" s="18"/>
      <c r="R63" s="18"/>
      <c r="S63" s="18"/>
      <c r="T63" s="18"/>
      <c r="U63" s="18"/>
      <c r="V63" s="18"/>
      <c r="W63" s="18"/>
    </row>
    <row r="64" spans="1:23" ht="105" x14ac:dyDescent="0.2">
      <c r="A64" s="20" t="s">
        <v>81</v>
      </c>
      <c r="B64" s="13">
        <v>288.39999999999998</v>
      </c>
      <c r="C64" s="13">
        <v>288.39999999999998</v>
      </c>
      <c r="D64" s="13">
        <f t="shared" si="2"/>
        <v>288.39999999999998</v>
      </c>
      <c r="E64" s="6">
        <f t="shared" si="3"/>
        <v>100</v>
      </c>
      <c r="F64" s="6">
        <f t="shared" si="4"/>
        <v>0</v>
      </c>
      <c r="G64" s="18"/>
      <c r="H64" s="18"/>
      <c r="I64" s="18"/>
      <c r="J64" s="18"/>
      <c r="K64" s="18"/>
      <c r="L64" s="18"/>
      <c r="M64" s="18"/>
      <c r="N64" s="18"/>
      <c r="O64" s="18"/>
      <c r="P64" s="18"/>
      <c r="Q64" s="18"/>
      <c r="R64" s="18"/>
      <c r="S64" s="18"/>
      <c r="T64" s="18"/>
      <c r="U64" s="18"/>
      <c r="V64" s="18"/>
      <c r="W64" s="18"/>
    </row>
    <row r="65" spans="1:23" ht="78" x14ac:dyDescent="0.2">
      <c r="A65" s="20" t="s">
        <v>82</v>
      </c>
      <c r="B65" s="13">
        <v>8797.1</v>
      </c>
      <c r="C65" s="13">
        <v>8797.1</v>
      </c>
      <c r="D65" s="13">
        <f t="shared" si="2"/>
        <v>8797.1</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20" t="s">
        <v>83</v>
      </c>
      <c r="B66" s="13"/>
      <c r="C66" s="13"/>
      <c r="D66" s="13">
        <f t="shared" si="2"/>
        <v>0</v>
      </c>
      <c r="E66" s="6" t="e">
        <f t="shared" si="3"/>
        <v>#DIV/0!</v>
      </c>
      <c r="F66" s="6">
        <f t="shared" si="4"/>
        <v>0</v>
      </c>
      <c r="G66" s="18"/>
      <c r="H66" s="18"/>
      <c r="I66" s="18"/>
      <c r="J66" s="18"/>
      <c r="K66" s="18"/>
      <c r="L66" s="18"/>
      <c r="M66" s="18"/>
      <c r="N66" s="18"/>
      <c r="O66" s="18"/>
      <c r="P66" s="18"/>
      <c r="Q66" s="18"/>
      <c r="R66" s="18"/>
      <c r="S66" s="18"/>
      <c r="T66" s="18"/>
      <c r="U66" s="18"/>
      <c r="V66" s="18"/>
      <c r="W66" s="18"/>
    </row>
    <row r="67" spans="1:23" ht="37.5" customHeight="1" x14ac:dyDescent="0.2">
      <c r="A67" s="20" t="s">
        <v>84</v>
      </c>
      <c r="B67" s="13">
        <v>608.29999999999995</v>
      </c>
      <c r="C67" s="13">
        <v>597.1</v>
      </c>
      <c r="D67" s="13">
        <f t="shared" si="2"/>
        <v>597.1</v>
      </c>
      <c r="E67" s="6">
        <f>D67/C67*100</f>
        <v>100</v>
      </c>
      <c r="F67" s="6">
        <f>D67-C67</f>
        <v>0</v>
      </c>
      <c r="G67" s="18"/>
      <c r="H67" s="18"/>
      <c r="I67" s="18"/>
      <c r="J67" s="18"/>
      <c r="K67" s="18"/>
      <c r="L67" s="18"/>
      <c r="M67" s="18"/>
      <c r="N67" s="18"/>
      <c r="O67" s="18"/>
      <c r="P67" s="18"/>
      <c r="Q67" s="18"/>
      <c r="R67" s="18"/>
      <c r="S67" s="18"/>
      <c r="T67" s="18"/>
      <c r="U67" s="18"/>
      <c r="V67" s="18"/>
      <c r="W67" s="18"/>
    </row>
    <row r="68" spans="1:23" ht="105.75" customHeight="1" x14ac:dyDescent="0.2">
      <c r="A68" s="20" t="s">
        <v>85</v>
      </c>
      <c r="B68" s="13">
        <v>671.9</v>
      </c>
      <c r="C68" s="13">
        <v>671.9</v>
      </c>
      <c r="D68" s="13">
        <f t="shared" si="2"/>
        <v>671.9</v>
      </c>
      <c r="E68" s="6">
        <f t="shared" si="3"/>
        <v>100</v>
      </c>
      <c r="F68" s="6">
        <f t="shared" si="4"/>
        <v>0</v>
      </c>
      <c r="G68" s="18"/>
      <c r="H68" s="18"/>
      <c r="I68" s="18"/>
      <c r="J68" s="18"/>
      <c r="K68" s="18"/>
      <c r="L68" s="18"/>
      <c r="M68" s="18"/>
      <c r="N68" s="18"/>
      <c r="O68" s="18"/>
      <c r="P68" s="18"/>
      <c r="Q68" s="18"/>
      <c r="R68" s="18"/>
      <c r="S68" s="18"/>
      <c r="T68" s="18"/>
      <c r="U68" s="18"/>
      <c r="V68" s="18"/>
      <c r="W68" s="18"/>
    </row>
    <row r="69" spans="1:23" ht="112.5" customHeight="1" x14ac:dyDescent="0.2">
      <c r="A69" s="20" t="s">
        <v>86</v>
      </c>
      <c r="B69" s="13">
        <v>64310.3</v>
      </c>
      <c r="C69" s="13">
        <v>62226.9</v>
      </c>
      <c r="D69" s="13">
        <f t="shared" si="2"/>
        <v>62226.9</v>
      </c>
      <c r="E69" s="6">
        <f t="shared" si="3"/>
        <v>100</v>
      </c>
      <c r="F69" s="6">
        <f t="shared" si="4"/>
        <v>0</v>
      </c>
      <c r="G69" s="18"/>
      <c r="H69" s="18"/>
      <c r="I69" s="18"/>
      <c r="J69" s="18"/>
      <c r="K69" s="18"/>
      <c r="L69" s="18"/>
      <c r="M69" s="18"/>
      <c r="N69" s="18"/>
      <c r="O69" s="18"/>
      <c r="P69" s="18"/>
      <c r="Q69" s="18"/>
      <c r="R69" s="18"/>
      <c r="S69" s="18"/>
      <c r="T69" s="18"/>
      <c r="U69" s="18"/>
      <c r="V69" s="18"/>
      <c r="W69" s="18"/>
    </row>
    <row r="70" spans="1:23" ht="87.75" customHeight="1" x14ac:dyDescent="0.2">
      <c r="A70" s="20" t="s">
        <v>87</v>
      </c>
      <c r="B70" s="13">
        <v>9.3000000000000007</v>
      </c>
      <c r="C70" s="13">
        <v>9.1999999999999993</v>
      </c>
      <c r="D70" s="13">
        <f t="shared" si="2"/>
        <v>9.1999999999999993</v>
      </c>
      <c r="E70" s="6">
        <f t="shared" si="3"/>
        <v>100</v>
      </c>
      <c r="F70" s="6">
        <f t="shared" si="4"/>
        <v>0</v>
      </c>
      <c r="G70" s="18"/>
      <c r="H70" s="18"/>
      <c r="I70" s="18"/>
      <c r="J70" s="18"/>
      <c r="K70" s="18"/>
      <c r="L70" s="18"/>
      <c r="M70" s="18"/>
      <c r="N70" s="18"/>
      <c r="O70" s="18"/>
      <c r="P70" s="18"/>
      <c r="Q70" s="18"/>
      <c r="R70" s="18"/>
      <c r="S70" s="18"/>
      <c r="T70" s="18"/>
      <c r="U70" s="18"/>
      <c r="V70" s="18"/>
      <c r="W70" s="18"/>
    </row>
    <row r="71" spans="1:23" ht="114" customHeight="1" x14ac:dyDescent="0.2">
      <c r="A71" s="20" t="s">
        <v>88</v>
      </c>
      <c r="B71" s="13">
        <v>68915.7</v>
      </c>
      <c r="C71" s="13">
        <v>68915.7</v>
      </c>
      <c r="D71" s="13">
        <f t="shared" si="2"/>
        <v>68915.7</v>
      </c>
      <c r="E71" s="6">
        <f t="shared" si="3"/>
        <v>100</v>
      </c>
      <c r="F71" s="6">
        <f t="shared" si="4"/>
        <v>0</v>
      </c>
      <c r="G71" s="18"/>
      <c r="H71" s="18"/>
      <c r="I71" s="18"/>
      <c r="J71" s="18"/>
      <c r="K71" s="18"/>
      <c r="L71" s="18"/>
      <c r="M71" s="18"/>
      <c r="N71" s="18"/>
      <c r="O71" s="18"/>
      <c r="P71" s="18"/>
      <c r="Q71" s="18"/>
      <c r="R71" s="18"/>
      <c r="S71" s="18"/>
      <c r="T71" s="18"/>
      <c r="U71" s="18"/>
      <c r="V71" s="18"/>
      <c r="W71" s="18"/>
    </row>
    <row r="72" spans="1:23" ht="86.25" customHeight="1" x14ac:dyDescent="0.2">
      <c r="A72" s="20" t="s">
        <v>89</v>
      </c>
      <c r="B72" s="13">
        <v>164.1</v>
      </c>
      <c r="C72" s="13">
        <v>160</v>
      </c>
      <c r="D72" s="13">
        <f t="shared" si="2"/>
        <v>160</v>
      </c>
      <c r="E72" s="6">
        <f t="shared" si="3"/>
        <v>100</v>
      </c>
      <c r="F72" s="6">
        <f t="shared" si="4"/>
        <v>0</v>
      </c>
      <c r="G72" s="18"/>
      <c r="H72" s="18"/>
      <c r="I72" s="18"/>
      <c r="J72" s="18"/>
      <c r="K72" s="18"/>
      <c r="L72" s="18"/>
      <c r="M72" s="18"/>
      <c r="N72" s="18"/>
      <c r="O72" s="18"/>
      <c r="P72" s="18"/>
      <c r="Q72" s="18"/>
      <c r="R72" s="18"/>
      <c r="S72" s="18"/>
      <c r="T72" s="18"/>
      <c r="U72" s="18"/>
      <c r="V72" s="18"/>
      <c r="W72" s="18"/>
    </row>
    <row r="73" spans="1:23" ht="33.75" customHeight="1" x14ac:dyDescent="0.2">
      <c r="A73" s="24" t="s">
        <v>90</v>
      </c>
      <c r="B73" s="13">
        <v>93.6</v>
      </c>
      <c r="C73" s="13">
        <v>93.6</v>
      </c>
      <c r="D73" s="13">
        <f t="shared" si="2"/>
        <v>93.6</v>
      </c>
      <c r="E73" s="6">
        <f t="shared" ref="E73" si="5">D73/C73*100</f>
        <v>100</v>
      </c>
      <c r="F73" s="6">
        <f t="shared" ref="F73" si="6">D73-C73</f>
        <v>0</v>
      </c>
      <c r="G73" s="18"/>
      <c r="H73" s="18"/>
      <c r="I73" s="18"/>
      <c r="J73" s="18"/>
      <c r="K73" s="18"/>
      <c r="L73" s="18"/>
      <c r="M73" s="18"/>
      <c r="N73" s="18"/>
      <c r="O73" s="18"/>
      <c r="P73" s="18"/>
      <c r="Q73" s="18"/>
      <c r="R73" s="18"/>
      <c r="S73" s="18"/>
      <c r="T73" s="18"/>
      <c r="U73" s="18"/>
      <c r="V73" s="18"/>
      <c r="W73" s="18"/>
    </row>
    <row r="74" spans="1:23" ht="60.75" customHeight="1" x14ac:dyDescent="0.2">
      <c r="A74" s="20" t="s">
        <v>91</v>
      </c>
      <c r="B74" s="13"/>
      <c r="C74" s="13"/>
      <c r="D74" s="13">
        <f t="shared" si="2"/>
        <v>0</v>
      </c>
      <c r="E74" s="6" t="e">
        <f t="shared" si="3"/>
        <v>#DIV/0!</v>
      </c>
      <c r="F74" s="6">
        <f t="shared" si="4"/>
        <v>0</v>
      </c>
      <c r="G74" s="18"/>
      <c r="H74" s="18"/>
      <c r="I74" s="18"/>
      <c r="J74" s="18"/>
      <c r="K74" s="18"/>
      <c r="L74" s="18"/>
      <c r="M74" s="18"/>
      <c r="N74" s="18"/>
      <c r="O74" s="18"/>
      <c r="P74" s="18"/>
      <c r="Q74" s="18"/>
      <c r="R74" s="18"/>
      <c r="S74" s="18"/>
      <c r="T74" s="18"/>
      <c r="U74" s="18"/>
      <c r="V74" s="18"/>
      <c r="W74" s="18"/>
    </row>
    <row r="75" spans="1:23" ht="171" customHeight="1" x14ac:dyDescent="0.2">
      <c r="A75" s="20" t="s">
        <v>92</v>
      </c>
      <c r="B75" s="13"/>
      <c r="C75" s="13"/>
      <c r="D75" s="13">
        <f t="shared" si="2"/>
        <v>0</v>
      </c>
      <c r="E75" s="6" t="e">
        <f t="shared" si="3"/>
        <v>#DIV/0!</v>
      </c>
      <c r="F75" s="6">
        <f t="shared" si="4"/>
        <v>0</v>
      </c>
      <c r="G75" s="18"/>
      <c r="H75" s="18"/>
      <c r="I75" s="18"/>
      <c r="J75" s="18"/>
      <c r="K75" s="18"/>
      <c r="L75" s="18"/>
      <c r="M75" s="18"/>
      <c r="N75" s="18"/>
      <c r="O75" s="18"/>
      <c r="P75" s="18"/>
      <c r="Q75" s="18"/>
      <c r="R75" s="18"/>
      <c r="S75" s="18"/>
      <c r="T75" s="18"/>
      <c r="U75" s="18"/>
      <c r="V75" s="18"/>
      <c r="W75" s="18"/>
    </row>
    <row r="76" spans="1:23" ht="180.75" customHeight="1" x14ac:dyDescent="0.2">
      <c r="A76" s="20" t="s">
        <v>93</v>
      </c>
      <c r="B76" s="13">
        <v>387989</v>
      </c>
      <c r="C76" s="13">
        <v>387989</v>
      </c>
      <c r="D76" s="13">
        <f t="shared" si="2"/>
        <v>387989</v>
      </c>
      <c r="E76" s="6">
        <f t="shared" si="3"/>
        <v>100</v>
      </c>
      <c r="F76" s="6">
        <f t="shared" si="4"/>
        <v>0</v>
      </c>
      <c r="G76" s="18"/>
      <c r="H76" s="18"/>
      <c r="I76" s="18"/>
      <c r="J76" s="18"/>
      <c r="K76" s="18"/>
      <c r="L76" s="18"/>
      <c r="M76" s="18"/>
      <c r="N76" s="18"/>
      <c r="O76" s="18"/>
      <c r="P76" s="18"/>
      <c r="Q76" s="18"/>
      <c r="R76" s="18"/>
      <c r="S76" s="18"/>
      <c r="T76" s="18"/>
      <c r="U76" s="18"/>
      <c r="V76" s="18"/>
      <c r="W76" s="18"/>
    </row>
    <row r="77" spans="1:23" ht="91.5" customHeight="1" x14ac:dyDescent="0.2">
      <c r="A77" s="24" t="s">
        <v>94</v>
      </c>
      <c r="B77" s="13"/>
      <c r="C77" s="13"/>
      <c r="D77" s="13">
        <f t="shared" si="2"/>
        <v>0</v>
      </c>
      <c r="E77" s="6" t="e">
        <f t="shared" si="3"/>
        <v>#DIV/0!</v>
      </c>
      <c r="F77" s="6">
        <f t="shared" si="4"/>
        <v>0</v>
      </c>
      <c r="G77" s="18"/>
      <c r="H77" s="18"/>
      <c r="I77" s="18"/>
      <c r="J77" s="18"/>
      <c r="K77" s="18"/>
      <c r="L77" s="18"/>
      <c r="M77" s="18"/>
      <c r="N77" s="18"/>
      <c r="O77" s="18"/>
      <c r="P77" s="18"/>
      <c r="Q77" s="18"/>
      <c r="R77" s="18"/>
      <c r="S77" s="18"/>
      <c r="T77" s="18"/>
      <c r="U77" s="18"/>
      <c r="V77" s="18"/>
      <c r="W77" s="18"/>
    </row>
    <row r="78" spans="1:23" ht="142.5" customHeight="1" x14ac:dyDescent="0.2">
      <c r="A78" s="24" t="s">
        <v>95</v>
      </c>
      <c r="B78" s="13">
        <v>2314.5</v>
      </c>
      <c r="C78" s="13">
        <v>2314.5</v>
      </c>
      <c r="D78" s="13">
        <f t="shared" si="2"/>
        <v>2314.5</v>
      </c>
      <c r="E78" s="6">
        <f>D78/C78*100</f>
        <v>100</v>
      </c>
      <c r="F78" s="6">
        <f>D78-C78</f>
        <v>0</v>
      </c>
      <c r="G78" s="18"/>
      <c r="H78" s="18"/>
      <c r="I78" s="18"/>
      <c r="J78" s="18"/>
      <c r="K78" s="18"/>
      <c r="L78" s="18"/>
      <c r="M78" s="18"/>
      <c r="N78" s="18"/>
      <c r="O78" s="18"/>
      <c r="P78" s="18"/>
      <c r="Q78" s="18"/>
      <c r="R78" s="18"/>
      <c r="S78" s="18"/>
      <c r="T78" s="18"/>
      <c r="U78" s="18"/>
      <c r="V78" s="18"/>
      <c r="W78" s="18"/>
    </row>
    <row r="79" spans="1:23" ht="70.5" customHeight="1" x14ac:dyDescent="0.2">
      <c r="A79" s="24" t="s">
        <v>96</v>
      </c>
      <c r="B79" s="13"/>
      <c r="C79" s="13"/>
      <c r="D79" s="13">
        <f t="shared" si="2"/>
        <v>0</v>
      </c>
      <c r="E79" s="6" t="e">
        <f>D79/C79*100</f>
        <v>#DIV/0!</v>
      </c>
      <c r="F79" s="6">
        <f>D79-C79</f>
        <v>0</v>
      </c>
      <c r="G79" s="18"/>
      <c r="H79" s="18"/>
      <c r="I79" s="18"/>
      <c r="J79" s="18"/>
      <c r="K79" s="18"/>
      <c r="L79" s="18"/>
      <c r="M79" s="18"/>
      <c r="N79" s="18"/>
      <c r="O79" s="18"/>
      <c r="P79" s="18"/>
      <c r="Q79" s="18"/>
      <c r="R79" s="18"/>
      <c r="S79" s="18"/>
      <c r="T79" s="18"/>
      <c r="U79" s="18"/>
      <c r="V79" s="18"/>
      <c r="W79" s="18"/>
    </row>
    <row r="80" spans="1:23" ht="103.5" customHeight="1" x14ac:dyDescent="0.2">
      <c r="A80" s="24" t="s">
        <v>97</v>
      </c>
      <c r="B80" s="13">
        <v>2299.4</v>
      </c>
      <c r="C80" s="13">
        <v>2299.4</v>
      </c>
      <c r="D80" s="13">
        <f t="shared" si="2"/>
        <v>2299.4</v>
      </c>
      <c r="E80" s="6"/>
      <c r="F80" s="6"/>
      <c r="G80" s="18"/>
      <c r="H80" s="18"/>
      <c r="I80" s="18"/>
      <c r="J80" s="18"/>
      <c r="K80" s="18"/>
      <c r="L80" s="18"/>
      <c r="M80" s="18"/>
      <c r="N80" s="18"/>
      <c r="O80" s="18"/>
      <c r="P80" s="18"/>
      <c r="Q80" s="18"/>
      <c r="R80" s="18"/>
      <c r="S80" s="18"/>
      <c r="T80" s="18"/>
      <c r="U80" s="18"/>
      <c r="V80" s="18"/>
      <c r="W80" s="18"/>
    </row>
    <row r="81" spans="1:23" ht="103.5" customHeight="1" x14ac:dyDescent="0.2">
      <c r="A81" s="24" t="s">
        <v>98</v>
      </c>
      <c r="B81" s="37">
        <v>2200</v>
      </c>
      <c r="C81" s="37">
        <v>2200</v>
      </c>
      <c r="D81" s="13">
        <f t="shared" si="2"/>
        <v>2200</v>
      </c>
      <c r="E81" s="6">
        <f t="shared" ref="E81" si="7">D81/C81*100</f>
        <v>100</v>
      </c>
      <c r="F81" s="6">
        <f t="shared" ref="F81" si="8">D81-C81</f>
        <v>0</v>
      </c>
      <c r="G81" s="18"/>
      <c r="H81" s="18"/>
      <c r="I81" s="18"/>
      <c r="J81" s="18"/>
      <c r="K81" s="18"/>
      <c r="L81" s="18"/>
      <c r="M81" s="18"/>
      <c r="N81" s="18"/>
      <c r="O81" s="18"/>
      <c r="P81" s="18"/>
      <c r="Q81" s="18"/>
      <c r="R81" s="18"/>
      <c r="S81" s="18"/>
      <c r="T81" s="18"/>
      <c r="U81" s="18"/>
      <c r="V81" s="18"/>
      <c r="W81" s="18"/>
    </row>
    <row r="82" spans="1:23" ht="103.5" customHeight="1" x14ac:dyDescent="0.2">
      <c r="A82" s="24" t="s">
        <v>99</v>
      </c>
      <c r="B82" s="13">
        <v>275</v>
      </c>
      <c r="C82" s="13">
        <v>275</v>
      </c>
      <c r="D82" s="13">
        <f t="shared" si="2"/>
        <v>275</v>
      </c>
      <c r="E82" s="6">
        <f t="shared" si="3"/>
        <v>100</v>
      </c>
      <c r="F82" s="6">
        <f t="shared" si="4"/>
        <v>0</v>
      </c>
      <c r="G82" s="18"/>
      <c r="H82" s="18"/>
      <c r="I82" s="18"/>
      <c r="J82" s="18"/>
      <c r="K82" s="18"/>
      <c r="L82" s="18"/>
      <c r="M82" s="18"/>
      <c r="N82" s="18"/>
      <c r="O82" s="18"/>
      <c r="P82" s="18"/>
      <c r="Q82" s="18"/>
      <c r="R82" s="18"/>
      <c r="S82" s="18"/>
      <c r="T82" s="18"/>
      <c r="U82" s="18"/>
      <c r="V82" s="18"/>
      <c r="W82" s="18"/>
    </row>
    <row r="83" spans="1:23" ht="73.5" customHeight="1" x14ac:dyDescent="0.2">
      <c r="A83" s="24" t="s">
        <v>109</v>
      </c>
      <c r="B83" s="13"/>
      <c r="C83" s="13"/>
      <c r="D83" s="13"/>
      <c r="E83" s="6"/>
      <c r="F83" s="6"/>
      <c r="G83" s="18"/>
      <c r="H83" s="18"/>
      <c r="I83" s="18"/>
      <c r="J83" s="18"/>
      <c r="K83" s="18"/>
      <c r="L83" s="18"/>
      <c r="M83" s="18"/>
      <c r="N83" s="18"/>
      <c r="O83" s="18"/>
      <c r="P83" s="18"/>
      <c r="Q83" s="18"/>
      <c r="R83" s="18"/>
      <c r="S83" s="18"/>
      <c r="T83" s="18"/>
      <c r="U83" s="18"/>
      <c r="V83" s="18"/>
      <c r="W83" s="18"/>
    </row>
    <row r="84" spans="1:23" ht="94.5" customHeight="1" x14ac:dyDescent="0.2">
      <c r="A84" s="20" t="s">
        <v>100</v>
      </c>
      <c r="B84" s="40"/>
      <c r="C84" s="40"/>
      <c r="D84" s="13">
        <f t="shared" si="2"/>
        <v>0</v>
      </c>
      <c r="E84" s="6" t="e">
        <f t="shared" ref="E84:E85" si="9">D84/C84*100</f>
        <v>#DIV/0!</v>
      </c>
      <c r="F84" s="6">
        <f t="shared" ref="F84:F85" si="10">D84-C84</f>
        <v>0</v>
      </c>
      <c r="G84" s="18"/>
      <c r="H84" s="18"/>
      <c r="I84" s="18"/>
      <c r="J84" s="18"/>
      <c r="K84" s="18"/>
      <c r="L84" s="18"/>
      <c r="M84" s="18"/>
      <c r="N84" s="18"/>
      <c r="O84" s="18"/>
      <c r="P84" s="18"/>
      <c r="Q84" s="18"/>
      <c r="R84" s="18"/>
      <c r="S84" s="18"/>
      <c r="T84" s="18"/>
      <c r="U84" s="18"/>
      <c r="V84" s="18"/>
      <c r="W84" s="18"/>
    </row>
    <row r="85" spans="1:23" ht="76.5" customHeight="1" x14ac:dyDescent="0.4">
      <c r="A85" s="24" t="s">
        <v>115</v>
      </c>
      <c r="B85" s="37">
        <v>32836.5</v>
      </c>
      <c r="C85" s="37">
        <v>32836.5</v>
      </c>
      <c r="D85" s="13">
        <f t="shared" ref="D85" si="11">C85</f>
        <v>32836.5</v>
      </c>
      <c r="E85" s="6">
        <f t="shared" si="9"/>
        <v>100</v>
      </c>
      <c r="F85" s="6">
        <f t="shared" si="10"/>
        <v>0</v>
      </c>
      <c r="G85" s="26"/>
      <c r="H85" s="18"/>
      <c r="I85" s="18"/>
      <c r="J85" s="18"/>
      <c r="K85" s="18"/>
      <c r="L85" s="18"/>
      <c r="M85" s="18"/>
      <c r="N85" s="18"/>
      <c r="O85" s="18"/>
      <c r="P85" s="18"/>
      <c r="Q85" s="18"/>
      <c r="R85" s="18"/>
      <c r="S85" s="18"/>
      <c r="T85" s="18"/>
      <c r="U85" s="18"/>
      <c r="V85" s="18"/>
      <c r="W85" s="18"/>
    </row>
    <row r="86" spans="1:23" ht="129" customHeight="1" x14ac:dyDescent="0.4">
      <c r="A86" s="24" t="s">
        <v>101</v>
      </c>
      <c r="B86" s="37"/>
      <c r="C86" s="37"/>
      <c r="D86" s="13">
        <f t="shared" si="2"/>
        <v>0</v>
      </c>
      <c r="E86" s="6" t="e">
        <f t="shared" ref="E86:E111" si="12">D86/C86*100</f>
        <v>#DIV/0!</v>
      </c>
      <c r="F86" s="6">
        <f t="shared" ref="F86:F111" si="13">D86-C86</f>
        <v>0</v>
      </c>
      <c r="G86" s="26"/>
      <c r="H86" s="18"/>
      <c r="I86" s="18"/>
      <c r="J86" s="18"/>
      <c r="K86" s="18"/>
      <c r="L86" s="18"/>
      <c r="M86" s="18"/>
      <c r="N86" s="18"/>
      <c r="O86" s="18"/>
      <c r="P86" s="18"/>
      <c r="Q86" s="18"/>
      <c r="R86" s="18"/>
      <c r="S86" s="18"/>
      <c r="T86" s="18"/>
      <c r="U86" s="18"/>
      <c r="V86" s="18"/>
      <c r="W86" s="18"/>
    </row>
    <row r="87" spans="1:23" ht="105" customHeight="1" x14ac:dyDescent="0.4">
      <c r="A87" s="24" t="s">
        <v>114</v>
      </c>
      <c r="B87" s="37">
        <v>72651.399999999994</v>
      </c>
      <c r="C87" s="37">
        <v>56611.5</v>
      </c>
      <c r="D87" s="13">
        <f t="shared" si="2"/>
        <v>56611.5</v>
      </c>
      <c r="E87" s="6">
        <f t="shared" si="12"/>
        <v>100</v>
      </c>
      <c r="F87" s="6">
        <f t="shared" si="13"/>
        <v>0</v>
      </c>
      <c r="G87" s="26"/>
      <c r="H87" s="18"/>
      <c r="I87" s="18"/>
      <c r="J87" s="18"/>
      <c r="K87" s="18"/>
      <c r="L87" s="18"/>
      <c r="M87" s="18"/>
      <c r="N87" s="18"/>
      <c r="O87" s="18"/>
      <c r="P87" s="18"/>
      <c r="Q87" s="18"/>
      <c r="R87" s="18"/>
      <c r="S87" s="18"/>
      <c r="T87" s="18"/>
      <c r="U87" s="18"/>
      <c r="V87" s="18"/>
      <c r="W87" s="18"/>
    </row>
    <row r="88" spans="1:23" ht="84.6" customHeight="1" x14ac:dyDescent="0.4">
      <c r="A88" s="24" t="s">
        <v>102</v>
      </c>
      <c r="B88" s="40"/>
      <c r="C88" s="40"/>
      <c r="D88" s="13">
        <f t="shared" si="2"/>
        <v>0</v>
      </c>
      <c r="E88" s="6" t="e">
        <f t="shared" si="12"/>
        <v>#DIV/0!</v>
      </c>
      <c r="F88" s="6">
        <f t="shared" si="13"/>
        <v>0</v>
      </c>
      <c r="G88" s="26"/>
      <c r="H88" s="18"/>
      <c r="I88" s="18"/>
      <c r="J88" s="18"/>
      <c r="K88" s="18"/>
      <c r="L88" s="18"/>
      <c r="M88" s="18"/>
      <c r="N88" s="18"/>
      <c r="O88" s="18"/>
      <c r="P88" s="18"/>
      <c r="Q88" s="18"/>
      <c r="R88" s="18"/>
      <c r="S88" s="18"/>
      <c r="T88" s="18"/>
      <c r="U88" s="18"/>
      <c r="V88" s="18"/>
      <c r="W88" s="18"/>
    </row>
    <row r="89" spans="1:23" ht="151.5" customHeight="1" x14ac:dyDescent="0.2">
      <c r="A89" s="27" t="s">
        <v>103</v>
      </c>
      <c r="B89" s="40">
        <v>3815.7</v>
      </c>
      <c r="C89" s="40">
        <v>3647</v>
      </c>
      <c r="D89" s="13">
        <f t="shared" si="2"/>
        <v>3647</v>
      </c>
      <c r="E89" s="6">
        <f t="shared" si="12"/>
        <v>100</v>
      </c>
      <c r="F89" s="6">
        <f t="shared" si="13"/>
        <v>0</v>
      </c>
      <c r="G89" s="18"/>
      <c r="H89" s="18"/>
      <c r="I89" s="18"/>
      <c r="J89" s="18"/>
      <c r="K89" s="18"/>
      <c r="L89" s="18"/>
      <c r="M89" s="18"/>
      <c r="N89" s="18"/>
      <c r="O89" s="18"/>
      <c r="P89" s="18"/>
      <c r="Q89" s="18"/>
      <c r="R89" s="18"/>
      <c r="S89" s="18"/>
      <c r="T89" s="18"/>
      <c r="U89" s="18"/>
      <c r="V89" s="18"/>
      <c r="W89" s="18"/>
    </row>
    <row r="90" spans="1:23" ht="104.25" customHeight="1" x14ac:dyDescent="0.2">
      <c r="A90" s="27" t="s">
        <v>104</v>
      </c>
      <c r="B90" s="40">
        <v>18787.5</v>
      </c>
      <c r="C90" s="40">
        <v>18787.5</v>
      </c>
      <c r="D90" s="13">
        <f t="shared" si="2"/>
        <v>18787.5</v>
      </c>
      <c r="E90" s="6">
        <f t="shared" si="12"/>
        <v>100</v>
      </c>
      <c r="F90" s="6">
        <f t="shared" si="13"/>
        <v>0</v>
      </c>
      <c r="G90" s="18"/>
      <c r="H90" s="18"/>
      <c r="I90" s="18"/>
      <c r="J90" s="18"/>
      <c r="K90" s="18"/>
      <c r="L90" s="18"/>
      <c r="M90" s="18"/>
      <c r="N90" s="18"/>
      <c r="O90" s="18"/>
      <c r="P90" s="18"/>
      <c r="Q90" s="18"/>
      <c r="R90" s="18"/>
      <c r="S90" s="18"/>
      <c r="T90" s="18"/>
      <c r="U90" s="18"/>
      <c r="V90" s="18"/>
      <c r="W90" s="18"/>
    </row>
    <row r="91" spans="1:23" ht="52.15" customHeight="1" x14ac:dyDescent="0.2">
      <c r="A91" s="24" t="s">
        <v>105</v>
      </c>
      <c r="B91" s="13">
        <v>864.2</v>
      </c>
      <c r="C91" s="13">
        <v>864.2</v>
      </c>
      <c r="D91" s="13">
        <f t="shared" si="2"/>
        <v>864.2</v>
      </c>
      <c r="E91" s="6">
        <f t="shared" si="12"/>
        <v>100</v>
      </c>
      <c r="F91" s="6">
        <f t="shared" si="13"/>
        <v>0</v>
      </c>
      <c r="G91" s="18"/>
      <c r="H91" s="18"/>
      <c r="I91" s="18"/>
      <c r="J91" s="18"/>
      <c r="K91" s="18"/>
      <c r="L91" s="18"/>
      <c r="M91" s="18"/>
      <c r="N91" s="18"/>
      <c r="O91" s="18"/>
      <c r="P91" s="18"/>
      <c r="Q91" s="18"/>
      <c r="R91" s="18"/>
      <c r="S91" s="18"/>
      <c r="T91" s="18"/>
      <c r="U91" s="18"/>
      <c r="V91" s="18"/>
      <c r="W91" s="18"/>
    </row>
    <row r="92" spans="1:23" ht="65.25" customHeight="1" x14ac:dyDescent="0.2">
      <c r="A92" s="24" t="s">
        <v>106</v>
      </c>
      <c r="B92" s="13">
        <v>31.6</v>
      </c>
      <c r="C92" s="13">
        <v>31.5</v>
      </c>
      <c r="D92" s="13">
        <f t="shared" si="2"/>
        <v>31.5</v>
      </c>
      <c r="E92" s="6">
        <f t="shared" si="12"/>
        <v>100</v>
      </c>
      <c r="F92" s="6">
        <f t="shared" si="13"/>
        <v>0</v>
      </c>
      <c r="G92" s="18"/>
      <c r="H92" s="18"/>
      <c r="I92" s="18"/>
      <c r="J92" s="18"/>
      <c r="K92" s="18"/>
      <c r="L92" s="18"/>
      <c r="M92" s="18"/>
      <c r="N92" s="18"/>
      <c r="O92" s="18"/>
      <c r="P92" s="18"/>
      <c r="Q92" s="18"/>
      <c r="R92" s="18"/>
      <c r="S92" s="18"/>
      <c r="T92" s="18"/>
      <c r="U92" s="18"/>
      <c r="V92" s="18"/>
      <c r="W92" s="18"/>
    </row>
    <row r="93" spans="1:23" ht="51" x14ac:dyDescent="0.2">
      <c r="A93" s="28" t="s">
        <v>21</v>
      </c>
      <c r="B93" s="10">
        <f>SUM(B28:B92)</f>
        <v>1128078.3</v>
      </c>
      <c r="C93" s="10">
        <f>SUM(C28:C92)</f>
        <v>1093379.2</v>
      </c>
      <c r="D93" s="10">
        <f>SUM(D28:D92)</f>
        <v>1093379.2</v>
      </c>
      <c r="E93" s="6">
        <f t="shared" si="12"/>
        <v>100</v>
      </c>
      <c r="F93" s="6">
        <f t="shared" si="13"/>
        <v>0</v>
      </c>
      <c r="G93" s="18"/>
      <c r="H93" s="18"/>
      <c r="I93" s="18"/>
      <c r="J93" s="18"/>
      <c r="K93" s="18"/>
      <c r="L93" s="18"/>
      <c r="M93" s="18"/>
      <c r="N93" s="18"/>
      <c r="O93" s="18"/>
      <c r="P93" s="18"/>
      <c r="Q93" s="18"/>
      <c r="R93" s="18"/>
      <c r="S93" s="18"/>
      <c r="T93" s="18"/>
      <c r="U93" s="18"/>
      <c r="V93" s="18"/>
      <c r="W93" s="18"/>
    </row>
    <row r="94" spans="1:23" ht="25.5" x14ac:dyDescent="0.2">
      <c r="A94" s="19" t="s">
        <v>22</v>
      </c>
      <c r="B94" s="8">
        <v>67</v>
      </c>
      <c r="C94" s="15">
        <v>67</v>
      </c>
      <c r="D94" s="8">
        <v>67</v>
      </c>
      <c r="E94" s="6">
        <f t="shared" si="12"/>
        <v>100</v>
      </c>
      <c r="F94" s="6">
        <f t="shared" si="13"/>
        <v>0</v>
      </c>
      <c r="G94" s="18"/>
      <c r="H94" s="18"/>
      <c r="I94" s="18"/>
      <c r="J94" s="18"/>
      <c r="K94" s="18"/>
      <c r="L94" s="18"/>
      <c r="M94" s="18"/>
      <c r="N94" s="18"/>
      <c r="O94" s="18"/>
      <c r="P94" s="18"/>
      <c r="Q94" s="18"/>
      <c r="R94" s="18"/>
      <c r="S94" s="18"/>
      <c r="T94" s="18"/>
      <c r="U94" s="18"/>
      <c r="V94" s="18"/>
      <c r="W94" s="18"/>
    </row>
    <row r="95" spans="1:23" ht="26.25" x14ac:dyDescent="0.2">
      <c r="A95" s="20" t="s">
        <v>20</v>
      </c>
      <c r="B95" s="8"/>
      <c r="C95" s="15">
        <v>-38853.800000000003</v>
      </c>
      <c r="D95" s="15">
        <v>-38853.800000000003</v>
      </c>
      <c r="E95" s="6">
        <f t="shared" si="12"/>
        <v>100</v>
      </c>
      <c r="F95" s="6">
        <f t="shared" si="13"/>
        <v>0</v>
      </c>
      <c r="G95" s="18"/>
      <c r="H95" s="18"/>
      <c r="I95" s="18"/>
      <c r="J95" s="18"/>
      <c r="K95" s="18"/>
      <c r="L95" s="18"/>
      <c r="M95" s="18"/>
      <c r="N95" s="18"/>
      <c r="O95" s="18"/>
      <c r="P95" s="18"/>
      <c r="Q95" s="18"/>
      <c r="R95" s="18"/>
      <c r="S95" s="18"/>
      <c r="T95" s="18"/>
      <c r="U95" s="18"/>
      <c r="V95" s="18"/>
      <c r="W95" s="18"/>
    </row>
    <row r="96" spans="1:23" s="22" customFormat="1" ht="25.5" x14ac:dyDescent="0.2">
      <c r="A96" s="28" t="s">
        <v>38</v>
      </c>
      <c r="B96" s="9">
        <f>SUM(B93:B95)</f>
        <v>1128145.3</v>
      </c>
      <c r="C96" s="9">
        <f>SUM(C93:C95)</f>
        <v>1054592.3999999999</v>
      </c>
      <c r="D96" s="10">
        <f>SUM(D93:D95)</f>
        <v>1054592.3999999999</v>
      </c>
      <c r="E96" s="6">
        <f t="shared" si="12"/>
        <v>100</v>
      </c>
      <c r="F96" s="6">
        <f t="shared" si="13"/>
        <v>0</v>
      </c>
      <c r="G96" s="18"/>
      <c r="H96" s="18"/>
      <c r="I96" s="18"/>
      <c r="J96" s="18"/>
      <c r="K96" s="18"/>
      <c r="L96" s="18"/>
      <c r="M96" s="18"/>
      <c r="N96" s="18"/>
      <c r="O96" s="18"/>
      <c r="P96" s="18"/>
      <c r="Q96" s="18"/>
      <c r="R96" s="18"/>
      <c r="S96" s="18"/>
      <c r="T96" s="18"/>
      <c r="U96" s="18"/>
      <c r="V96" s="18"/>
      <c r="W96" s="18"/>
    </row>
    <row r="97" spans="1:23" ht="25.5" x14ac:dyDescent="0.2">
      <c r="A97" s="28" t="s">
        <v>23</v>
      </c>
      <c r="B97" s="9">
        <f>SUM(B96+B27)</f>
        <v>1317881.5</v>
      </c>
      <c r="C97" s="9">
        <f>SUM(C96+C27)</f>
        <v>1244328.5999999999</v>
      </c>
      <c r="D97" s="9">
        <f>SUM(D96+D27)</f>
        <v>1250198.5999999999</v>
      </c>
      <c r="E97" s="6">
        <f t="shared" si="12"/>
        <v>100.47174034254296</v>
      </c>
      <c r="F97" s="6">
        <f t="shared" si="13"/>
        <v>5870</v>
      </c>
      <c r="G97" s="18"/>
      <c r="H97" s="18"/>
      <c r="I97" s="18"/>
      <c r="J97" s="18"/>
      <c r="K97" s="18"/>
      <c r="L97" s="18"/>
      <c r="M97" s="18"/>
      <c r="N97" s="18"/>
      <c r="O97" s="18"/>
      <c r="P97" s="18"/>
      <c r="Q97" s="18"/>
      <c r="R97" s="18"/>
      <c r="S97" s="18"/>
      <c r="T97" s="18"/>
      <c r="U97" s="18"/>
      <c r="V97" s="18"/>
      <c r="W97" s="18"/>
    </row>
    <row r="98" spans="1:23" ht="25.5" x14ac:dyDescent="0.2">
      <c r="A98" s="29" t="s">
        <v>24</v>
      </c>
      <c r="B98" s="8"/>
      <c r="C98" s="15"/>
      <c r="D98" s="8"/>
      <c r="E98" s="6" t="e">
        <f t="shared" si="12"/>
        <v>#DIV/0!</v>
      </c>
      <c r="F98" s="6">
        <f t="shared" si="13"/>
        <v>0</v>
      </c>
      <c r="G98" s="18"/>
      <c r="H98" s="18"/>
      <c r="I98" s="18"/>
      <c r="J98" s="18"/>
      <c r="K98" s="18"/>
      <c r="L98" s="18"/>
      <c r="M98" s="18"/>
      <c r="N98" s="18"/>
      <c r="O98" s="18"/>
      <c r="P98" s="18"/>
      <c r="Q98" s="18"/>
      <c r="R98" s="18"/>
      <c r="S98" s="18"/>
      <c r="T98" s="18"/>
      <c r="U98" s="18"/>
      <c r="V98" s="18"/>
      <c r="W98" s="18"/>
    </row>
    <row r="99" spans="1:23" ht="26.25" x14ac:dyDescent="0.2">
      <c r="A99" s="20" t="s">
        <v>25</v>
      </c>
      <c r="B99" s="30">
        <v>137916.20000000001</v>
      </c>
      <c r="C99" s="30">
        <v>137384.79999999999</v>
      </c>
      <c r="D99" s="30">
        <v>137247.5</v>
      </c>
      <c r="E99" s="6">
        <f t="shared" si="12"/>
        <v>99.90006172444113</v>
      </c>
      <c r="F99" s="6">
        <f t="shared" si="13"/>
        <v>-137.29999999998836</v>
      </c>
      <c r="G99" s="18"/>
      <c r="H99" s="18"/>
      <c r="I99" s="18"/>
      <c r="J99" s="18"/>
      <c r="K99" s="18"/>
      <c r="L99" s="18"/>
      <c r="M99" s="18"/>
      <c r="N99" s="18"/>
      <c r="O99" s="18"/>
      <c r="P99" s="18"/>
      <c r="Q99" s="18"/>
      <c r="R99" s="18"/>
      <c r="S99" s="18"/>
      <c r="T99" s="18"/>
      <c r="U99" s="18"/>
      <c r="V99" s="18"/>
      <c r="W99" s="18"/>
    </row>
    <row r="100" spans="1:23" ht="52.5" x14ac:dyDescent="0.2">
      <c r="A100" s="20" t="s">
        <v>26</v>
      </c>
      <c r="B100" s="30">
        <v>473.6</v>
      </c>
      <c r="C100" s="30">
        <v>473.6</v>
      </c>
      <c r="D100" s="30">
        <v>473.6</v>
      </c>
      <c r="E100" s="6">
        <f t="shared" si="12"/>
        <v>100</v>
      </c>
      <c r="F100" s="6">
        <f t="shared" si="13"/>
        <v>0</v>
      </c>
      <c r="G100" s="18"/>
      <c r="H100" s="18"/>
      <c r="I100" s="18"/>
      <c r="J100" s="18"/>
      <c r="K100" s="18"/>
      <c r="L100" s="18"/>
      <c r="M100" s="18"/>
      <c r="N100" s="18"/>
      <c r="O100" s="18"/>
      <c r="P100" s="18"/>
      <c r="Q100" s="18"/>
      <c r="R100" s="18"/>
      <c r="S100" s="18"/>
      <c r="T100" s="18"/>
      <c r="U100" s="18"/>
      <c r="V100" s="18"/>
      <c r="W100" s="18"/>
    </row>
    <row r="101" spans="1:23" ht="26.25" x14ac:dyDescent="0.2">
      <c r="A101" s="20" t="s">
        <v>27</v>
      </c>
      <c r="B101" s="30">
        <v>101827.2</v>
      </c>
      <c r="C101" s="30">
        <v>98442.4</v>
      </c>
      <c r="D101" s="30">
        <v>98213.9</v>
      </c>
      <c r="E101" s="6">
        <f t="shared" si="12"/>
        <v>99.767884570063302</v>
      </c>
      <c r="F101" s="6">
        <f t="shared" si="13"/>
        <v>-228.5</v>
      </c>
      <c r="G101" s="18"/>
      <c r="H101" s="18"/>
      <c r="I101" s="18"/>
      <c r="J101" s="18"/>
      <c r="K101" s="18"/>
      <c r="L101" s="18"/>
      <c r="M101" s="18"/>
      <c r="N101" s="18"/>
      <c r="O101" s="18"/>
      <c r="P101" s="18"/>
      <c r="Q101" s="18"/>
      <c r="R101" s="18"/>
      <c r="S101" s="18"/>
      <c r="T101" s="18"/>
      <c r="U101" s="18"/>
      <c r="V101" s="18"/>
      <c r="W101" s="18"/>
    </row>
    <row r="102" spans="1:23" ht="26.25" x14ac:dyDescent="0.2">
      <c r="A102" s="20" t="s">
        <v>28</v>
      </c>
      <c r="B102" s="30">
        <v>163029.1</v>
      </c>
      <c r="C102" s="30">
        <v>133097</v>
      </c>
      <c r="D102" s="30">
        <v>132958.70000000001</v>
      </c>
      <c r="E102" s="6">
        <f t="shared" si="12"/>
        <v>99.896090820980206</v>
      </c>
      <c r="F102" s="6">
        <f t="shared" si="13"/>
        <v>-138.29999999998836</v>
      </c>
      <c r="G102" s="18"/>
      <c r="H102" s="18"/>
      <c r="I102" s="18"/>
      <c r="J102" s="18"/>
      <c r="K102" s="18"/>
      <c r="L102" s="18"/>
      <c r="M102" s="18"/>
      <c r="N102" s="18"/>
      <c r="O102" s="18"/>
      <c r="P102" s="18"/>
      <c r="Q102" s="18"/>
      <c r="R102" s="18"/>
      <c r="S102" s="18"/>
      <c r="T102" s="18"/>
      <c r="U102" s="18"/>
      <c r="V102" s="18"/>
      <c r="W102" s="18"/>
    </row>
    <row r="103" spans="1:23" ht="26.25" x14ac:dyDescent="0.2">
      <c r="A103" s="20" t="s">
        <v>29</v>
      </c>
      <c r="B103" s="30">
        <v>362</v>
      </c>
      <c r="C103" s="30">
        <v>362</v>
      </c>
      <c r="D103" s="30">
        <v>362</v>
      </c>
      <c r="E103" s="6">
        <f t="shared" si="12"/>
        <v>100</v>
      </c>
      <c r="F103" s="6">
        <f t="shared" si="13"/>
        <v>0</v>
      </c>
      <c r="G103" s="18"/>
      <c r="H103" s="18"/>
      <c r="I103" s="18"/>
      <c r="J103" s="18"/>
      <c r="K103" s="18"/>
      <c r="L103" s="18"/>
      <c r="M103" s="18"/>
      <c r="N103" s="18"/>
      <c r="O103" s="18"/>
      <c r="P103" s="18"/>
      <c r="Q103" s="18"/>
      <c r="R103" s="18"/>
      <c r="S103" s="18"/>
      <c r="T103" s="18"/>
      <c r="U103" s="18"/>
      <c r="V103" s="18"/>
      <c r="W103" s="18"/>
    </row>
    <row r="104" spans="1:23" ht="26.25" x14ac:dyDescent="0.2">
      <c r="A104" s="20" t="s">
        <v>30</v>
      </c>
      <c r="B104" s="30">
        <v>768684.7</v>
      </c>
      <c r="C104" s="30">
        <v>768079.2</v>
      </c>
      <c r="D104" s="30">
        <v>767550.6</v>
      </c>
      <c r="E104" s="6">
        <f t="shared" si="12"/>
        <v>99.931178972168496</v>
      </c>
      <c r="F104" s="6">
        <f t="shared" si="13"/>
        <v>-528.59999999997672</v>
      </c>
      <c r="G104" s="18"/>
      <c r="H104" s="18"/>
      <c r="I104" s="18"/>
      <c r="J104" s="18"/>
      <c r="K104" s="18"/>
      <c r="L104" s="18"/>
      <c r="M104" s="18"/>
      <c r="N104" s="18"/>
      <c r="O104" s="18"/>
      <c r="P104" s="18"/>
      <c r="Q104" s="18"/>
      <c r="R104" s="18"/>
      <c r="S104" s="18"/>
      <c r="T104" s="18"/>
      <c r="U104" s="18"/>
      <c r="V104" s="18"/>
      <c r="W104" s="18"/>
    </row>
    <row r="105" spans="1:23" ht="33" customHeight="1" x14ac:dyDescent="0.2">
      <c r="A105" s="20" t="s">
        <v>31</v>
      </c>
      <c r="B105" s="30">
        <v>59769.2</v>
      </c>
      <c r="C105" s="30">
        <v>58350</v>
      </c>
      <c r="D105" s="30">
        <v>58250.8</v>
      </c>
      <c r="E105" s="6">
        <f t="shared" si="12"/>
        <v>99.829991431019721</v>
      </c>
      <c r="F105" s="6">
        <f t="shared" si="13"/>
        <v>-99.19999999999709</v>
      </c>
      <c r="G105" s="18"/>
      <c r="H105" s="18"/>
      <c r="I105" s="18"/>
      <c r="J105" s="18"/>
      <c r="K105" s="18"/>
      <c r="L105" s="18"/>
      <c r="M105" s="18"/>
      <c r="N105" s="18"/>
      <c r="O105" s="18"/>
      <c r="P105" s="18"/>
      <c r="Q105" s="18"/>
      <c r="R105" s="18"/>
      <c r="S105" s="18"/>
      <c r="T105" s="18"/>
      <c r="U105" s="18"/>
      <c r="V105" s="18"/>
      <c r="W105" s="18"/>
    </row>
    <row r="106" spans="1:23" ht="26.25" x14ac:dyDescent="0.2">
      <c r="A106" s="20" t="s">
        <v>32</v>
      </c>
      <c r="B106" s="30">
        <v>57223.199999999997</v>
      </c>
      <c r="C106" s="30">
        <v>55694.2</v>
      </c>
      <c r="D106" s="30">
        <v>55650.8</v>
      </c>
      <c r="E106" s="6">
        <f t="shared" si="12"/>
        <v>99.922074470950307</v>
      </c>
      <c r="F106" s="6">
        <f t="shared" si="13"/>
        <v>-43.399999999994179</v>
      </c>
      <c r="G106" s="18"/>
      <c r="H106" s="18"/>
      <c r="I106" s="18"/>
      <c r="J106" s="18"/>
      <c r="K106" s="18"/>
      <c r="L106" s="18"/>
      <c r="M106" s="18"/>
      <c r="N106" s="18"/>
      <c r="O106" s="18"/>
      <c r="P106" s="18"/>
      <c r="Q106" s="18"/>
      <c r="R106" s="18"/>
      <c r="S106" s="18"/>
      <c r="T106" s="18"/>
      <c r="U106" s="18"/>
      <c r="V106" s="18"/>
      <c r="W106" s="18"/>
    </row>
    <row r="107" spans="1:23" ht="26.25" x14ac:dyDescent="0.2">
      <c r="A107" s="20" t="s">
        <v>42</v>
      </c>
      <c r="B107" s="30">
        <v>10613.7</v>
      </c>
      <c r="C107" s="30">
        <v>10613.7</v>
      </c>
      <c r="D107" s="30">
        <v>10613.7</v>
      </c>
      <c r="E107" s="6">
        <f t="shared" si="12"/>
        <v>100</v>
      </c>
      <c r="F107" s="6">
        <f t="shared" si="13"/>
        <v>0</v>
      </c>
      <c r="G107" s="18"/>
      <c r="H107" s="18"/>
      <c r="I107" s="18"/>
      <c r="J107" s="18"/>
      <c r="K107" s="18"/>
      <c r="L107" s="18"/>
      <c r="M107" s="18"/>
      <c r="N107" s="18"/>
      <c r="O107" s="18"/>
      <c r="P107" s="18"/>
      <c r="Q107" s="18"/>
      <c r="R107" s="18"/>
      <c r="S107" s="18"/>
      <c r="T107" s="18"/>
      <c r="U107" s="18"/>
      <c r="V107" s="18"/>
      <c r="W107" s="18"/>
    </row>
    <row r="108" spans="1:23" ht="26.25" x14ac:dyDescent="0.2">
      <c r="A108" s="20" t="s">
        <v>43</v>
      </c>
      <c r="B108" s="30">
        <v>7.4</v>
      </c>
      <c r="C108" s="30">
        <v>7.4</v>
      </c>
      <c r="D108" s="30">
        <v>7.4</v>
      </c>
      <c r="E108" s="6">
        <f t="shared" si="12"/>
        <v>100</v>
      </c>
      <c r="F108" s="6">
        <f t="shared" si="13"/>
        <v>0</v>
      </c>
      <c r="G108" s="18"/>
      <c r="H108" s="18"/>
      <c r="I108" s="18"/>
      <c r="J108" s="18"/>
      <c r="K108" s="18"/>
      <c r="L108" s="18"/>
      <c r="M108" s="18"/>
      <c r="N108" s="18"/>
      <c r="O108" s="18"/>
      <c r="P108" s="18"/>
      <c r="Q108" s="18"/>
      <c r="R108" s="18"/>
      <c r="S108" s="18"/>
      <c r="T108" s="18"/>
      <c r="U108" s="18"/>
      <c r="V108" s="18"/>
      <c r="W108" s="18"/>
    </row>
    <row r="109" spans="1:23" s="22" customFormat="1" ht="26.25" x14ac:dyDescent="0.2">
      <c r="A109" s="20" t="s">
        <v>33</v>
      </c>
      <c r="B109" s="30">
        <v>22628.1</v>
      </c>
      <c r="C109" s="30">
        <v>22617.5</v>
      </c>
      <c r="D109" s="30">
        <v>22411.5</v>
      </c>
      <c r="E109" s="6">
        <f t="shared" si="12"/>
        <v>99.089200840057472</v>
      </c>
      <c r="F109" s="6">
        <f t="shared" si="13"/>
        <v>-206</v>
      </c>
      <c r="G109" s="18"/>
      <c r="H109" s="18"/>
      <c r="I109" s="18"/>
      <c r="J109" s="18"/>
      <c r="K109" s="18"/>
      <c r="L109" s="18"/>
      <c r="M109" s="18"/>
      <c r="N109" s="18"/>
      <c r="O109" s="18"/>
      <c r="P109" s="18"/>
      <c r="Q109" s="18"/>
      <c r="R109" s="18"/>
      <c r="S109" s="18"/>
      <c r="T109" s="18"/>
      <c r="U109" s="18"/>
      <c r="V109" s="18"/>
      <c r="W109" s="18"/>
    </row>
    <row r="110" spans="1:23" ht="25.5" x14ac:dyDescent="0.2">
      <c r="A110" s="28" t="s">
        <v>34</v>
      </c>
      <c r="B110" s="9">
        <f>SUM(B99:B109)</f>
        <v>1322534.3999999997</v>
      </c>
      <c r="C110" s="9">
        <f>SUM(C99:C109)</f>
        <v>1285121.7999999998</v>
      </c>
      <c r="D110" s="9">
        <f>SUM(D99:D109)</f>
        <v>1283740.5</v>
      </c>
      <c r="E110" s="6">
        <f t="shared" si="12"/>
        <v>99.892516024551142</v>
      </c>
      <c r="F110" s="6">
        <f t="shared" si="13"/>
        <v>-1381.2999999998137</v>
      </c>
      <c r="G110" s="18"/>
      <c r="H110" s="18"/>
      <c r="I110" s="18"/>
      <c r="J110" s="18"/>
      <c r="K110" s="18"/>
      <c r="L110" s="18"/>
      <c r="M110" s="18"/>
      <c r="N110" s="18"/>
      <c r="O110" s="18"/>
      <c r="P110" s="18"/>
      <c r="Q110" s="18"/>
      <c r="R110" s="18"/>
      <c r="S110" s="18"/>
      <c r="T110" s="18"/>
      <c r="U110" s="18"/>
      <c r="V110" s="18"/>
      <c r="W110" s="18"/>
    </row>
    <row r="111" spans="1:23" ht="37.15" customHeight="1" x14ac:dyDescent="0.2">
      <c r="A111" s="31" t="s">
        <v>35</v>
      </c>
      <c r="B111" s="11">
        <f>SUM(B97-B110)</f>
        <v>-4652.899999999674</v>
      </c>
      <c r="C111" s="13">
        <f>SUM(C97-C110)</f>
        <v>-40793.199999999953</v>
      </c>
      <c r="D111" s="7">
        <f>SUM(D97-D110)</f>
        <v>-33541.90000000014</v>
      </c>
      <c r="E111" s="6">
        <f t="shared" si="12"/>
        <v>82.224243256229414</v>
      </c>
      <c r="F111" s="6">
        <f t="shared" si="13"/>
        <v>7251.2999999998137</v>
      </c>
      <c r="G111" s="18"/>
      <c r="H111" s="18"/>
      <c r="I111" s="18"/>
      <c r="J111" s="18"/>
      <c r="K111" s="18"/>
      <c r="L111" s="18"/>
      <c r="M111" s="18"/>
      <c r="N111" s="18"/>
      <c r="O111" s="18"/>
      <c r="P111" s="18"/>
      <c r="Q111" s="18"/>
      <c r="R111" s="18"/>
      <c r="S111" s="18"/>
      <c r="T111" s="18"/>
      <c r="U111" s="18"/>
      <c r="V111" s="18"/>
      <c r="W111" s="18"/>
    </row>
    <row r="112" spans="1:23" ht="39.6" customHeight="1" x14ac:dyDescent="0.2">
      <c r="A112" s="47"/>
      <c r="B112" s="47"/>
      <c r="C112" s="47"/>
      <c r="D112" s="47"/>
      <c r="E112" s="47"/>
      <c r="F112" s="47"/>
    </row>
    <row r="113" spans="1:6" ht="13.15" customHeight="1" x14ac:dyDescent="0.2">
      <c r="A113" s="32"/>
      <c r="B113" s="32"/>
      <c r="C113" s="33"/>
      <c r="D113" s="32"/>
      <c r="E113" s="32"/>
      <c r="F113" s="32"/>
    </row>
    <row r="114" spans="1:6" ht="26.25" customHeight="1" x14ac:dyDescent="0.2">
      <c r="A114" s="41" t="s">
        <v>113</v>
      </c>
      <c r="B114" s="41"/>
      <c r="C114" s="42"/>
      <c r="D114" s="41"/>
      <c r="E114" s="32"/>
      <c r="F114" s="32"/>
    </row>
    <row r="115" spans="1:6" ht="29.25" customHeight="1" x14ac:dyDescent="0.2">
      <c r="A115" s="41" t="s">
        <v>110</v>
      </c>
      <c r="B115" s="41"/>
      <c r="C115" s="42" t="s">
        <v>41</v>
      </c>
      <c r="D115" s="41" t="s">
        <v>41</v>
      </c>
      <c r="E115" s="32"/>
      <c r="F115" s="32"/>
    </row>
    <row r="116" spans="1:6" ht="33.75" customHeight="1" x14ac:dyDescent="0.4">
      <c r="A116" s="41" t="s">
        <v>111</v>
      </c>
      <c r="B116" s="43"/>
      <c r="C116" s="44"/>
      <c r="D116" s="43" t="s">
        <v>112</v>
      </c>
    </row>
  </sheetData>
  <autoFilter ref="A4:F112"/>
  <mergeCells count="2">
    <mergeCell ref="A1:F3"/>
    <mergeCell ref="A112:F112"/>
  </mergeCells>
  <phoneticPr fontId="1" type="noConversion"/>
  <pageMargins left="0.82677165354330717" right="0.12" top="0.15748031496062992" bottom="0" header="0.19" footer="0.25"/>
  <pageSetup scale="37" fitToHeight="4" orientation="portrait" horizontalDpi="300" verticalDpi="0" r:id="rId1"/>
  <headerFooter alignWithMargins="0"/>
  <rowBreaks count="2" manualBreakCount="2">
    <brk id="34" max="5" man="1"/>
    <brk id="6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2024-04-08T09:44:41Z</cp:lastPrinted>
  <dcterms:created xsi:type="dcterms:W3CDTF">2010-11-24T10:07:58Z</dcterms:created>
  <dcterms:modified xsi:type="dcterms:W3CDTF">2025-01-27T17:24:27Z</dcterms:modified>
</cp:coreProperties>
</file>