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район!$A$4:$F$119</definedName>
    <definedName name="_xlnm.Print_Area" localSheetId="0">район!$A$1:$F$122</definedName>
  </definedNames>
  <calcPr calcId="145621"/>
</workbook>
</file>

<file path=xl/calcChain.xml><?xml version="1.0" encoding="utf-8"?>
<calcChain xmlns="http://schemas.openxmlformats.org/spreadsheetml/2006/main">
  <c r="C29" i="1" l="1"/>
  <c r="D29" i="1"/>
  <c r="B9" i="1" l="1"/>
  <c r="B24" i="1"/>
  <c r="D6" i="1"/>
  <c r="D9" i="1"/>
  <c r="D24" i="1"/>
  <c r="E29" i="1"/>
  <c r="F76" i="1"/>
  <c r="E76" i="1"/>
  <c r="E17" i="1"/>
  <c r="E83" i="1"/>
  <c r="F83" i="1"/>
  <c r="E37" i="1"/>
  <c r="F37" i="1"/>
  <c r="E88" i="1"/>
  <c r="F88" i="1"/>
  <c r="E75" i="1"/>
  <c r="F75" i="1"/>
  <c r="E38" i="1"/>
  <c r="F38" i="1"/>
  <c r="B98" i="1"/>
  <c r="B101" i="1" s="1"/>
  <c r="E89" i="1"/>
  <c r="F89"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9" i="1"/>
  <c r="F70" i="1"/>
  <c r="F71" i="1"/>
  <c r="F72" i="1"/>
  <c r="F73" i="1"/>
  <c r="F74" i="1"/>
  <c r="F77" i="1"/>
  <c r="F78" i="1"/>
  <c r="F79" i="1"/>
  <c r="F80" i="1"/>
  <c r="F81" i="1"/>
  <c r="F82" i="1"/>
  <c r="F84" i="1"/>
  <c r="F85" i="1"/>
  <c r="F86" i="1"/>
  <c r="F90" i="1"/>
  <c r="F91" i="1"/>
  <c r="F92" i="1"/>
  <c r="F93" i="1"/>
  <c r="F94" i="1"/>
  <c r="F95" i="1"/>
  <c r="F96" i="1"/>
  <c r="F97" i="1"/>
  <c r="F99" i="1"/>
  <c r="F100" i="1"/>
  <c r="F103" i="1"/>
  <c r="F104" i="1"/>
  <c r="F105" i="1"/>
  <c r="F106" i="1"/>
  <c r="F107" i="1"/>
  <c r="F108" i="1"/>
  <c r="F109" i="1"/>
  <c r="F110" i="1"/>
  <c r="F111" i="1"/>
  <c r="F112" i="1"/>
  <c r="F113" i="1"/>
  <c r="F114" i="1"/>
  <c r="F115" i="1"/>
  <c r="F116" i="1"/>
  <c r="E7" i="1"/>
  <c r="E8" i="1"/>
  <c r="E10" i="1"/>
  <c r="E11" i="1"/>
  <c r="E12" i="1"/>
  <c r="E13" i="1"/>
  <c r="E14" i="1"/>
  <c r="E15" i="1"/>
  <c r="E16"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9" i="1"/>
  <c r="E70" i="1"/>
  <c r="E71" i="1"/>
  <c r="E72" i="1"/>
  <c r="E73" i="1"/>
  <c r="E74" i="1"/>
  <c r="E77" i="1"/>
  <c r="E78" i="1"/>
  <c r="E79" i="1"/>
  <c r="E80" i="1"/>
  <c r="E81" i="1"/>
  <c r="E82" i="1"/>
  <c r="E84" i="1"/>
  <c r="E85" i="1"/>
  <c r="E86" i="1"/>
  <c r="E90" i="1"/>
  <c r="E91" i="1"/>
  <c r="E92" i="1"/>
  <c r="E93" i="1"/>
  <c r="E94" i="1"/>
  <c r="E95" i="1"/>
  <c r="E96" i="1"/>
  <c r="E97" i="1"/>
  <c r="E99" i="1"/>
  <c r="E100" i="1"/>
  <c r="E103" i="1"/>
  <c r="E104" i="1"/>
  <c r="E105" i="1"/>
  <c r="E106" i="1"/>
  <c r="E107" i="1"/>
  <c r="E108" i="1"/>
  <c r="E109" i="1"/>
  <c r="E110" i="1"/>
  <c r="E111" i="1"/>
  <c r="E112" i="1"/>
  <c r="E113" i="1"/>
  <c r="E114" i="1"/>
  <c r="E115" i="1"/>
  <c r="E116" i="1"/>
  <c r="C117" i="1"/>
  <c r="D117" i="1"/>
  <c r="C98" i="1"/>
  <c r="C101" i="1" s="1"/>
  <c r="C6" i="1"/>
  <c r="C9" i="1"/>
  <c r="C24" i="1"/>
  <c r="B6" i="1"/>
  <c r="B33" i="1" s="1"/>
  <c r="B29" i="1"/>
  <c r="D98" i="1"/>
  <c r="D101" i="1" s="1"/>
  <c r="B117" i="1"/>
  <c r="E6" i="1"/>
  <c r="C33" i="1"/>
  <c r="F29" i="1"/>
  <c r="E9" i="1"/>
  <c r="F6" i="1"/>
  <c r="F9" i="1"/>
  <c r="B102" i="1" l="1"/>
  <c r="B118" i="1" s="1"/>
  <c r="F24" i="1"/>
  <c r="D33" i="1"/>
  <c r="F33" i="1" s="1"/>
  <c r="C102" i="1"/>
  <c r="C118" i="1" s="1"/>
  <c r="F117" i="1"/>
  <c r="E117" i="1"/>
  <c r="F101" i="1"/>
  <c r="E101" i="1"/>
  <c r="E98" i="1"/>
  <c r="E24" i="1"/>
  <c r="F98" i="1"/>
  <c r="D102" i="1" l="1"/>
  <c r="D118" i="1" s="1"/>
  <c r="E33" i="1"/>
  <c r="E102" i="1"/>
  <c r="F102" i="1"/>
  <c r="F118" i="1" l="1"/>
  <c r="E118" i="1"/>
</calcChain>
</file>

<file path=xl/sharedStrings.xml><?xml version="1.0" encoding="utf-8"?>
<sst xmlns="http://schemas.openxmlformats.org/spreadsheetml/2006/main" count="124" uniqueCount="123">
  <si>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</si>
  <si>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</si>
  <si>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</si>
  <si>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</si>
  <si>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</si>
  <si>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</si>
  <si>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</si>
  <si>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</si>
  <si>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</si>
  <si>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</si>
  <si>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</si>
  <si>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</si>
  <si>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</si>
  <si>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</si>
  <si>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</si>
  <si>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</si>
  <si>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</si>
  <si>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</si>
  <si>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</si>
  <si>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</si>
  <si>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</si>
  <si>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</si>
  <si>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</si>
  <si>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</si>
  <si>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</si>
  <si>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</si>
  <si>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</si>
  <si>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</si>
  <si>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</si>
  <si>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</si>
  <si>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</si>
  <si>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</si>
  <si>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</si>
  <si>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</si>
  <si>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</si>
  <si>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</si>
  <si>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</si>
  <si>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</si>
  <si>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</si>
  <si>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</si>
  <si>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</si>
  <si>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</si>
  <si>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</si>
  <si>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</si>
  <si>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</si>
  <si>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</si>
  <si>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</si>
  <si>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</si>
  <si>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</si>
  <si>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</si>
  <si>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</si>
  <si>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</si>
  <si>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</si>
  <si>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</si>
  <si>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</si>
  <si>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</si>
  <si>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</si>
  <si>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</si>
  <si>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</si>
  <si>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</si>
  <si>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</si>
  <si>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</si>
  <si>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</si>
  <si>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</si>
  <si>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</si>
  <si>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</si>
  <si>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</si>
  <si>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</si>
  <si>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</si>
  <si>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</si>
  <si>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</si>
  <si>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</si>
  <si>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</si>
  <si>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</si>
  <si>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</si>
  <si>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</si>
  <si>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</si>
  <si>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</si>
  <si>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</si>
  <si>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</si>
  <si>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</si>
  <si>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</si>
  <si>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</si>
  <si>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</si>
  <si>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</si>
  <si>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</si>
  <si>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</si>
  <si>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</si>
  <si>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</si>
  <si>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</si>
  <si>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</si>
  <si>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</si>
  <si>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</si>
  <si>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</si>
  <si>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</si>
  <si>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</si>
  <si>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</si>
  <si>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</si>
  <si>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</si>
  <si>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</si>
  <si>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</si>
  <si>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</si>
  <si>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</si>
  <si>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</si>
  <si>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</si>
  <si>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</si>
  <si>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</si>
  <si>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</si>
  <si>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</si>
  <si>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</si>
  <si>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</si>
  <si>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</si>
  <si>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</si>
  <si>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</si>
  <si>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</si>
  <si>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</si>
  <si>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</si>
  <si>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</si>
  <si>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</si>
  <si>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t xml:space="preserve">Исполнение районного бюджета МО «Ульяновский район» за январь-октябрь 2022 года </t>
  </si>
  <si>
    <t>План за январь-октябрь 2022 г. (тыс. руб.)</t>
  </si>
  <si>
    <t>Исполнено за янв- октябрь 2022 г. (тыс. руб.)</t>
  </si>
  <si>
    <r>
      <t xml:space="preserve">Субсдии на закупку контейнеров для раздельного накопления твердых коммунальных отходов </t>
    </r>
    <r>
      <rPr>
        <b/>
        <sz val="20"/>
        <rFont val="Arial"/>
        <family val="2"/>
        <charset val="204"/>
      </rPr>
      <t>(1062)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</si>
</sst>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4" fontId="9" fillId="0" borderId="1" xfId="0" applyNumberFormat="1" applyFont="1" applyFill="1" applyBorder="1"/>
    <xf numFmtId="165" fontId="9"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3"/>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B102" sqref="B102"/>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6" t="s">
        <v>119</v>
      </c>
      <c r="B1" s="36"/>
      <c r="C1" s="36"/>
      <c r="D1" s="36"/>
      <c r="E1" s="36"/>
      <c r="F1" s="36"/>
    </row>
    <row r="2" spans="1:12" x14ac:dyDescent="0.2">
      <c r="A2" s="36"/>
      <c r="B2" s="36"/>
      <c r="C2" s="36"/>
      <c r="D2" s="36"/>
      <c r="E2" s="36"/>
      <c r="F2" s="36"/>
    </row>
    <row r="3" spans="1:12" ht="20.25" customHeight="1" x14ac:dyDescent="0.2">
      <c r="A3" s="37"/>
      <c r="B3" s="37"/>
      <c r="C3" s="37"/>
      <c r="D3" s="37"/>
      <c r="E3" s="37"/>
      <c r="F3" s="37"/>
    </row>
    <row r="4" spans="1:12" ht="106.5" customHeight="1" x14ac:dyDescent="0.2">
      <c r="A4" s="8"/>
      <c r="B4" s="8" t="s">
        <v>114</v>
      </c>
      <c r="C4" s="8" t="s">
        <v>120</v>
      </c>
      <c r="D4" s="8" t="s">
        <v>121</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61280</v>
      </c>
      <c r="C6" s="14">
        <f>C7</f>
        <v>48180</v>
      </c>
      <c r="D6" s="14">
        <f>D7</f>
        <v>50137.2</v>
      </c>
      <c r="E6" s="15">
        <f>D6/C6*100</f>
        <v>104.06226650062267</v>
      </c>
      <c r="F6" s="14">
        <f>D6-C6</f>
        <v>1957.1999999999971</v>
      </c>
      <c r="G6" s="2"/>
      <c r="H6" s="2"/>
      <c r="I6" s="2"/>
      <c r="J6" s="2"/>
      <c r="K6" s="2"/>
      <c r="L6" s="2"/>
    </row>
    <row r="7" spans="1:12" ht="26.25" x14ac:dyDescent="0.2">
      <c r="A7" s="16" t="s">
        <v>3</v>
      </c>
      <c r="B7" s="17">
        <v>61280</v>
      </c>
      <c r="C7" s="17">
        <v>48180</v>
      </c>
      <c r="D7" s="17">
        <v>50137.2</v>
      </c>
      <c r="E7" s="15">
        <f t="shared" ref="E7:E60" si="0">D7/C7*100</f>
        <v>104.06226650062267</v>
      </c>
      <c r="F7" s="14">
        <f t="shared" ref="F7:F60" si="1">D7-C7</f>
        <v>1957.1999999999971</v>
      </c>
      <c r="G7" s="2"/>
      <c r="H7" s="2"/>
      <c r="I7" s="2"/>
      <c r="J7" s="2"/>
      <c r="K7" s="2"/>
      <c r="L7" s="2"/>
    </row>
    <row r="8" spans="1:12" ht="26.25" x14ac:dyDescent="0.2">
      <c r="A8" s="18" t="s">
        <v>48</v>
      </c>
      <c r="B8" s="19">
        <v>16914.599999999999</v>
      </c>
      <c r="C8" s="19">
        <v>15841</v>
      </c>
      <c r="D8" s="19">
        <v>17975.599999999999</v>
      </c>
      <c r="E8" s="15">
        <f t="shared" si="0"/>
        <v>113.47515939650275</v>
      </c>
      <c r="F8" s="14">
        <f t="shared" si="1"/>
        <v>2134.5999999999985</v>
      </c>
      <c r="G8" s="2"/>
      <c r="H8" s="2"/>
      <c r="I8" s="2"/>
      <c r="J8" s="2"/>
      <c r="K8" s="2"/>
      <c r="L8" s="2"/>
    </row>
    <row r="9" spans="1:12" ht="26.25" x14ac:dyDescent="0.2">
      <c r="A9" s="13" t="s">
        <v>4</v>
      </c>
      <c r="B9" s="14">
        <f>B10+B11+B12+B13</f>
        <v>31286.5</v>
      </c>
      <c r="C9" s="14">
        <f>C10+C11+C12+C13</f>
        <v>26031.5</v>
      </c>
      <c r="D9" s="14">
        <f>D10+D11+D12+D13</f>
        <v>26589.5</v>
      </c>
      <c r="E9" s="15">
        <f t="shared" si="0"/>
        <v>102.14355684459213</v>
      </c>
      <c r="F9" s="14">
        <f t="shared" si="1"/>
        <v>558</v>
      </c>
      <c r="G9" s="2"/>
      <c r="H9" s="2"/>
      <c r="I9" s="2"/>
      <c r="J9" s="2"/>
      <c r="K9" s="2"/>
      <c r="L9" s="2"/>
    </row>
    <row r="10" spans="1:12" ht="26.25" x14ac:dyDescent="0.2">
      <c r="A10" s="18" t="s">
        <v>49</v>
      </c>
      <c r="B10" s="17">
        <v>24665</v>
      </c>
      <c r="C10" s="17">
        <v>19560</v>
      </c>
      <c r="D10" s="17">
        <v>22284.7</v>
      </c>
      <c r="E10" s="15">
        <f t="shared" si="0"/>
        <v>113.92995910020448</v>
      </c>
      <c r="F10" s="14">
        <f t="shared" si="1"/>
        <v>2724.7000000000007</v>
      </c>
      <c r="G10" s="2"/>
      <c r="H10" s="2"/>
      <c r="I10" s="2"/>
      <c r="J10" s="2"/>
      <c r="K10" s="2"/>
      <c r="L10" s="2"/>
    </row>
    <row r="11" spans="1:12" ht="51" x14ac:dyDescent="0.2">
      <c r="A11" s="16" t="s">
        <v>5</v>
      </c>
      <c r="B11" s="17"/>
      <c r="C11" s="17"/>
      <c r="D11" s="17">
        <v>41.5</v>
      </c>
      <c r="E11" s="15" t="e">
        <f t="shared" si="0"/>
        <v>#DIV/0!</v>
      </c>
      <c r="F11" s="14">
        <f t="shared" si="1"/>
        <v>41.5</v>
      </c>
      <c r="G11" s="2"/>
      <c r="H11" s="2"/>
      <c r="I11" s="2"/>
      <c r="J11" s="2"/>
      <c r="K11" s="2"/>
      <c r="L11" s="2"/>
    </row>
    <row r="12" spans="1:12" ht="51" x14ac:dyDescent="0.2">
      <c r="A12" s="16" t="s">
        <v>46</v>
      </c>
      <c r="B12" s="20">
        <v>3111.4</v>
      </c>
      <c r="C12" s="20">
        <v>2961.4</v>
      </c>
      <c r="D12" s="17">
        <v>3317</v>
      </c>
      <c r="E12" s="15">
        <f t="shared" si="0"/>
        <v>112.0078341325049</v>
      </c>
      <c r="F12" s="14">
        <f t="shared" si="1"/>
        <v>355.59999999999991</v>
      </c>
      <c r="G12" s="2"/>
      <c r="H12" s="2"/>
      <c r="I12" s="2"/>
      <c r="J12" s="2"/>
      <c r="K12" s="2"/>
      <c r="L12" s="2"/>
    </row>
    <row r="13" spans="1:12" ht="26.25" x14ac:dyDescent="0.2">
      <c r="A13" s="16" t="s">
        <v>6</v>
      </c>
      <c r="B13" s="17">
        <v>3510.1</v>
      </c>
      <c r="C13" s="17">
        <v>3510.1</v>
      </c>
      <c r="D13" s="17">
        <v>946.3</v>
      </c>
      <c r="E13" s="15">
        <f t="shared" si="0"/>
        <v>26.959345887581549</v>
      </c>
      <c r="F13" s="14">
        <f t="shared" si="1"/>
        <v>-2563.8000000000002</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3440</v>
      </c>
      <c r="D17" s="19">
        <v>3030.6</v>
      </c>
      <c r="E17" s="15">
        <f t="shared" si="0"/>
        <v>88.098837209302332</v>
      </c>
      <c r="F17" s="14">
        <f t="shared" si="1"/>
        <v>-409.40000000000009</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7511</v>
      </c>
      <c r="C23" s="19">
        <v>5470</v>
      </c>
      <c r="D23" s="19">
        <v>4359.6000000000004</v>
      </c>
      <c r="E23" s="15">
        <f t="shared" si="0"/>
        <v>79.700182815356499</v>
      </c>
      <c r="F23" s="14">
        <f t="shared" si="1"/>
        <v>-1110.3999999999996</v>
      </c>
      <c r="G23" s="2"/>
      <c r="H23" s="2"/>
      <c r="I23" s="2"/>
      <c r="J23" s="2"/>
      <c r="K23" s="2"/>
      <c r="L23" s="2"/>
    </row>
    <row r="24" spans="1:12" ht="52.5" x14ac:dyDescent="0.2">
      <c r="A24" s="13" t="s">
        <v>17</v>
      </c>
      <c r="B24" s="15">
        <f>B25</f>
        <v>2050</v>
      </c>
      <c r="C24" s="14">
        <f>C25</f>
        <v>2050</v>
      </c>
      <c r="D24" s="14">
        <f>D25</f>
        <v>2910.7</v>
      </c>
      <c r="E24" s="15">
        <f t="shared" si="0"/>
        <v>141.98536585365852</v>
      </c>
      <c r="F24" s="14">
        <f t="shared" si="1"/>
        <v>860.69999999999982</v>
      </c>
      <c r="G24" s="2"/>
      <c r="H24" s="2"/>
      <c r="I24" s="2"/>
      <c r="J24" s="2"/>
      <c r="K24" s="2"/>
      <c r="L24" s="2"/>
    </row>
    <row r="25" spans="1:12" ht="51" x14ac:dyDescent="0.2">
      <c r="A25" s="16" t="s">
        <v>18</v>
      </c>
      <c r="B25" s="20">
        <v>2050</v>
      </c>
      <c r="C25" s="20">
        <v>2050</v>
      </c>
      <c r="D25" s="17">
        <v>2910.7</v>
      </c>
      <c r="E25" s="15">
        <f t="shared" si="0"/>
        <v>141.98536585365852</v>
      </c>
      <c r="F25" s="14">
        <f t="shared" si="1"/>
        <v>860.69999999999982</v>
      </c>
      <c r="G25" s="2"/>
      <c r="H25" s="2"/>
      <c r="I25" s="2"/>
      <c r="J25" s="2"/>
      <c r="K25" s="2"/>
      <c r="L25" s="2"/>
    </row>
    <row r="26" spans="1:12" ht="52.5" x14ac:dyDescent="0.2">
      <c r="A26" s="18" t="s">
        <v>19</v>
      </c>
      <c r="B26" s="21">
        <v>36567.199999999997</v>
      </c>
      <c r="C26" s="21">
        <v>24550.9</v>
      </c>
      <c r="D26" s="21">
        <v>24768.1</v>
      </c>
      <c r="E26" s="15">
        <f t="shared" si="0"/>
        <v>100.88469261819321</v>
      </c>
      <c r="F26" s="14">
        <f t="shared" si="1"/>
        <v>217.19999999999709</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870</v>
      </c>
      <c r="C28" s="21">
        <v>700</v>
      </c>
      <c r="D28" s="19">
        <v>781.9</v>
      </c>
      <c r="E28" s="15">
        <f t="shared" si="0"/>
        <v>111.7</v>
      </c>
      <c r="F28" s="14">
        <f t="shared" si="1"/>
        <v>81.899999999999977</v>
      </c>
      <c r="G28" s="2"/>
      <c r="H28" s="2"/>
      <c r="I28" s="2"/>
      <c r="J28" s="2"/>
      <c r="K28" s="2"/>
      <c r="L28" s="2"/>
    </row>
    <row r="29" spans="1:12" ht="26.25" x14ac:dyDescent="0.2">
      <c r="A29" s="18" t="s">
        <v>22</v>
      </c>
      <c r="B29" s="19">
        <f>B31</f>
        <v>70</v>
      </c>
      <c r="C29" s="19">
        <f>C30+C31</f>
        <v>70</v>
      </c>
      <c r="D29" s="21">
        <f>D30+D31</f>
        <v>104.19999999999999</v>
      </c>
      <c r="E29" s="15">
        <f t="shared" si="0"/>
        <v>148.85714285714283</v>
      </c>
      <c r="F29" s="14">
        <f t="shared" si="1"/>
        <v>34.199999999999989</v>
      </c>
      <c r="G29" s="2"/>
      <c r="H29" s="2"/>
      <c r="I29" s="2"/>
      <c r="J29" s="2"/>
      <c r="K29" s="2"/>
      <c r="L29" s="2"/>
    </row>
    <row r="30" spans="1:12" ht="51" x14ac:dyDescent="0.2">
      <c r="A30" s="16" t="s">
        <v>23</v>
      </c>
      <c r="B30" s="19"/>
      <c r="C30" s="19"/>
      <c r="D30" s="20">
        <v>44.8</v>
      </c>
      <c r="E30" s="15" t="e">
        <f t="shared" si="0"/>
        <v>#DIV/0!</v>
      </c>
      <c r="F30" s="14">
        <f t="shared" si="1"/>
        <v>44.8</v>
      </c>
      <c r="G30" s="2"/>
      <c r="H30" s="2"/>
      <c r="I30" s="2"/>
      <c r="J30" s="2"/>
      <c r="K30" s="2"/>
      <c r="L30" s="2"/>
    </row>
    <row r="31" spans="1:12" ht="51" x14ac:dyDescent="0.2">
      <c r="A31" s="16" t="s">
        <v>24</v>
      </c>
      <c r="B31" s="17">
        <v>70</v>
      </c>
      <c r="C31" s="17">
        <v>70</v>
      </c>
      <c r="D31" s="17">
        <v>59.4</v>
      </c>
      <c r="E31" s="15">
        <f t="shared" si="0"/>
        <v>84.857142857142847</v>
      </c>
      <c r="F31" s="14">
        <f t="shared" si="1"/>
        <v>-10.600000000000001</v>
      </c>
      <c r="G31" s="2"/>
      <c r="H31" s="2"/>
      <c r="I31" s="2"/>
      <c r="J31" s="2"/>
      <c r="K31" s="2"/>
      <c r="L31" s="2"/>
    </row>
    <row r="32" spans="1:12" ht="52.5" x14ac:dyDescent="0.2">
      <c r="A32" s="18" t="s">
        <v>25</v>
      </c>
      <c r="B32" s="19">
        <v>10630</v>
      </c>
      <c r="C32" s="19">
        <v>7230</v>
      </c>
      <c r="D32" s="19">
        <v>9650.4</v>
      </c>
      <c r="E32" s="15">
        <f t="shared" si="0"/>
        <v>133.47717842323652</v>
      </c>
      <c r="F32" s="14">
        <f t="shared" si="1"/>
        <v>2420.3999999999996</v>
      </c>
      <c r="G32" s="2"/>
      <c r="H32" s="2"/>
      <c r="I32" s="2"/>
      <c r="J32" s="2"/>
      <c r="K32" s="2"/>
      <c r="L32" s="2"/>
    </row>
    <row r="33" spans="1:23" s="1" customFormat="1" ht="26.25" x14ac:dyDescent="0.2">
      <c r="A33" s="13" t="s">
        <v>26</v>
      </c>
      <c r="B33" s="14">
        <f>B6+B8+B9+B17+B23+B24+B26+B28+B32+B29</f>
        <v>172779.3</v>
      </c>
      <c r="C33" s="15">
        <f>C6+C8+C9+C17+C23+C24+C26+C28+C32+C29</f>
        <v>133563.4</v>
      </c>
      <c r="D33" s="15">
        <f>D6+D8+D9+D17+D23+D24+D26+D28+D32+D29</f>
        <v>140307.79999999999</v>
      </c>
      <c r="E33" s="15">
        <f t="shared" si="0"/>
        <v>105.04958693773894</v>
      </c>
      <c r="F33" s="14">
        <f t="shared" si="1"/>
        <v>6744.3999999999942</v>
      </c>
      <c r="G33" s="2"/>
      <c r="H33" s="2"/>
      <c r="I33" s="2"/>
      <c r="J33" s="2"/>
      <c r="K33" s="2"/>
      <c r="L33" s="2"/>
      <c r="M33" s="2"/>
      <c r="N33" s="2"/>
      <c r="O33" s="2"/>
      <c r="P33" s="2"/>
      <c r="Q33" s="2"/>
      <c r="R33" s="2"/>
      <c r="S33" s="2"/>
      <c r="T33" s="2"/>
      <c r="U33" s="2"/>
      <c r="V33" s="2"/>
      <c r="W33" s="2"/>
    </row>
    <row r="34" spans="1:23" ht="77.25" x14ac:dyDescent="0.2">
      <c r="A34" s="22" t="s">
        <v>106</v>
      </c>
      <c r="B34" s="20">
        <v>29903.1</v>
      </c>
      <c r="C34" s="20">
        <v>29903.1</v>
      </c>
      <c r="D34" s="20">
        <v>20620</v>
      </c>
      <c r="E34" s="15">
        <f t="shared" si="0"/>
        <v>68.956061411693099</v>
      </c>
      <c r="F34" s="14">
        <f t="shared" si="1"/>
        <v>-9283.0999999999985</v>
      </c>
      <c r="G34" s="2"/>
      <c r="H34" s="2"/>
      <c r="I34" s="2"/>
      <c r="J34" s="2"/>
      <c r="K34" s="2"/>
      <c r="L34" s="2"/>
      <c r="M34" s="2"/>
      <c r="N34" s="2"/>
      <c r="O34" s="2"/>
      <c r="P34" s="2"/>
      <c r="Q34" s="2"/>
      <c r="R34" s="2"/>
      <c r="S34" s="2"/>
      <c r="T34" s="2"/>
      <c r="U34" s="2"/>
      <c r="V34" s="2"/>
      <c r="W34" s="2"/>
    </row>
    <row r="35" spans="1:23" ht="215.25" customHeight="1" x14ac:dyDescent="0.2">
      <c r="A35" s="16" t="s">
        <v>55</v>
      </c>
      <c r="B35" s="20">
        <v>2179.4</v>
      </c>
      <c r="C35" s="20">
        <v>2179.4</v>
      </c>
      <c r="D35" s="20">
        <v>1656.2</v>
      </c>
      <c r="E35" s="15">
        <f t="shared" si="0"/>
        <v>75.993392676883545</v>
      </c>
      <c r="F35" s="14">
        <f t="shared" si="1"/>
        <v>-523.20000000000005</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124966.8</v>
      </c>
      <c r="D37" s="20">
        <v>124966.8</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111</v>
      </c>
      <c r="B38" s="20">
        <v>126.2</v>
      </c>
      <c r="C38" s="20">
        <v>126.2</v>
      </c>
      <c r="D38" s="20">
        <v>126.2</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2">
        <v>16561.400000000001</v>
      </c>
      <c r="C39" s="32">
        <v>16561.400000000001</v>
      </c>
      <c r="D39" s="32">
        <v>12205.3</v>
      </c>
      <c r="E39" s="15">
        <f t="shared" si="0"/>
        <v>73.697271969761005</v>
      </c>
      <c r="F39" s="14">
        <f t="shared" si="1"/>
        <v>-4356.1000000000022</v>
      </c>
      <c r="G39" s="6"/>
      <c r="H39" s="6"/>
      <c r="I39" s="6"/>
      <c r="J39" s="6"/>
      <c r="K39" s="6"/>
      <c r="L39" s="6"/>
      <c r="M39" s="6"/>
      <c r="N39" s="6"/>
      <c r="O39" s="6"/>
      <c r="P39" s="2"/>
      <c r="Q39" s="2"/>
      <c r="R39" s="2"/>
      <c r="S39" s="2"/>
      <c r="T39" s="2"/>
      <c r="U39" s="2"/>
      <c r="V39" s="2"/>
      <c r="W39" s="2"/>
    </row>
    <row r="40" spans="1:23" ht="142.5" customHeight="1" x14ac:dyDescent="0.2">
      <c r="A40" s="16" t="s">
        <v>59</v>
      </c>
      <c r="B40" s="20">
        <v>6957.8</v>
      </c>
      <c r="C40" s="20">
        <v>6957.8</v>
      </c>
      <c r="D40" s="20">
        <v>4404.1000000000004</v>
      </c>
      <c r="E40" s="15">
        <f t="shared" si="0"/>
        <v>63.297306619908596</v>
      </c>
      <c r="F40" s="14">
        <f t="shared" si="1"/>
        <v>-2553.6999999999998</v>
      </c>
      <c r="G40" s="7"/>
      <c r="H40" s="6"/>
      <c r="I40" s="6"/>
      <c r="J40" s="6"/>
      <c r="K40" s="6"/>
      <c r="L40" s="6"/>
      <c r="M40" s="6"/>
      <c r="N40" s="6"/>
      <c r="O40" s="6"/>
      <c r="P40" s="2"/>
      <c r="Q40" s="2"/>
      <c r="R40" s="2"/>
      <c r="S40" s="2"/>
      <c r="T40" s="2"/>
      <c r="U40" s="2"/>
      <c r="V40" s="2"/>
      <c r="W40" s="2"/>
    </row>
    <row r="41" spans="1:23" ht="77.25" x14ac:dyDescent="0.2">
      <c r="A41" s="16" t="s">
        <v>60</v>
      </c>
      <c r="B41" s="20">
        <v>17.5</v>
      </c>
      <c r="C41" s="20">
        <v>17.5</v>
      </c>
      <c r="D41" s="20">
        <v>0</v>
      </c>
      <c r="E41" s="15">
        <f t="shared" si="0"/>
        <v>0</v>
      </c>
      <c r="F41" s="14">
        <f t="shared" si="1"/>
        <v>-17.5</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17.5</v>
      </c>
      <c r="D42" s="20">
        <v>0</v>
      </c>
      <c r="E42" s="15">
        <f t="shared" si="0"/>
        <v>0</v>
      </c>
      <c r="F42" s="14">
        <f t="shared" si="1"/>
        <v>-17.5</v>
      </c>
      <c r="G42" s="2"/>
      <c r="H42" s="2"/>
      <c r="I42" s="2"/>
      <c r="J42" s="2"/>
      <c r="K42" s="2"/>
      <c r="L42" s="2"/>
      <c r="M42" s="2"/>
      <c r="N42" s="2"/>
      <c r="O42" s="2"/>
      <c r="P42" s="2"/>
      <c r="Q42" s="2"/>
      <c r="R42" s="2"/>
      <c r="S42" s="2"/>
      <c r="T42" s="2"/>
      <c r="U42" s="2"/>
      <c r="V42" s="2"/>
      <c r="W42" s="2"/>
    </row>
    <row r="43" spans="1:23" ht="77.25" x14ac:dyDescent="0.2">
      <c r="A43" s="16" t="s">
        <v>62</v>
      </c>
      <c r="B43" s="20">
        <v>17.5</v>
      </c>
      <c r="C43" s="20">
        <v>17.5</v>
      </c>
      <c r="D43" s="20">
        <v>0</v>
      </c>
      <c r="E43" s="15">
        <f t="shared" si="0"/>
        <v>0</v>
      </c>
      <c r="F43" s="14">
        <f t="shared" si="1"/>
        <v>-17.5</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240.2</v>
      </c>
      <c r="D44" s="20">
        <v>0</v>
      </c>
      <c r="E44" s="15">
        <f t="shared" si="0"/>
        <v>0</v>
      </c>
      <c r="F44" s="14">
        <f t="shared" si="1"/>
        <v>-240.2</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17</v>
      </c>
      <c r="D45" s="20">
        <v>0</v>
      </c>
      <c r="E45" s="15">
        <f t="shared" si="0"/>
        <v>0</v>
      </c>
      <c r="F45" s="14">
        <f t="shared" si="1"/>
        <v>-17</v>
      </c>
      <c r="G45" s="2"/>
      <c r="H45" s="2"/>
      <c r="I45" s="2"/>
      <c r="J45" s="2"/>
      <c r="K45" s="2"/>
      <c r="L45" s="2"/>
      <c r="M45" s="2"/>
      <c r="N45" s="2"/>
      <c r="O45" s="2"/>
      <c r="P45" s="2"/>
      <c r="Q45" s="2"/>
      <c r="R45" s="2"/>
      <c r="S45" s="2"/>
      <c r="T45" s="2"/>
      <c r="U45" s="2"/>
      <c r="V45" s="2"/>
      <c r="W45" s="2"/>
    </row>
    <row r="46" spans="1:23" ht="129.75" customHeight="1" x14ac:dyDescent="0.2">
      <c r="A46" s="16" t="s">
        <v>65</v>
      </c>
      <c r="B46" s="20">
        <v>47.1</v>
      </c>
      <c r="C46" s="20">
        <v>47.1</v>
      </c>
      <c r="D46" s="20">
        <v>39.299999999999997</v>
      </c>
      <c r="E46" s="15">
        <f t="shared" si="0"/>
        <v>83.43949044585986</v>
      </c>
      <c r="F46" s="14">
        <f t="shared" si="1"/>
        <v>-7.8000000000000043</v>
      </c>
      <c r="G46" s="2"/>
      <c r="H46" s="2"/>
      <c r="I46" s="2"/>
      <c r="J46" s="2"/>
      <c r="K46" s="2"/>
      <c r="L46" s="2"/>
      <c r="M46" s="2"/>
      <c r="N46" s="2"/>
      <c r="O46" s="2"/>
      <c r="P46" s="2"/>
      <c r="Q46" s="2"/>
      <c r="R46" s="2"/>
      <c r="S46" s="2"/>
      <c r="T46" s="2"/>
      <c r="U46" s="2"/>
      <c r="V46" s="2"/>
      <c r="W46" s="2"/>
    </row>
    <row r="47" spans="1:23" ht="77.25" x14ac:dyDescent="0.2">
      <c r="A47" s="16" t="s">
        <v>66</v>
      </c>
      <c r="B47" s="20">
        <v>1398</v>
      </c>
      <c r="C47" s="20">
        <v>1398</v>
      </c>
      <c r="D47" s="20">
        <v>1192.9000000000001</v>
      </c>
      <c r="E47" s="15">
        <f t="shared" si="0"/>
        <v>85.329041487839774</v>
      </c>
      <c r="F47" s="14">
        <f t="shared" si="1"/>
        <v>-205.09999999999991</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103</v>
      </c>
      <c r="B49" s="20">
        <v>1562</v>
      </c>
      <c r="C49" s="20">
        <v>1562</v>
      </c>
      <c r="D49" s="20">
        <v>1562</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4" t="s">
        <v>107</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109</v>
      </c>
      <c r="B51" s="20">
        <v>2400</v>
      </c>
      <c r="C51" s="20">
        <v>2400</v>
      </c>
      <c r="D51" s="20">
        <v>2400</v>
      </c>
      <c r="E51" s="15">
        <f>D51/C51*100</f>
        <v>100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3411.3</v>
      </c>
      <c r="C52" s="20">
        <v>3411.3</v>
      </c>
      <c r="D52" s="20">
        <v>3409.9</v>
      </c>
      <c r="E52" s="15">
        <f t="shared" si="0"/>
        <v>99.958959927300441</v>
      </c>
      <c r="F52" s="14">
        <f t="shared" si="1"/>
        <v>-1.4000000000000909</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4.03</v>
      </c>
      <c r="D53" s="20">
        <v>0</v>
      </c>
      <c r="E53" s="15">
        <f t="shared" si="0"/>
        <v>0</v>
      </c>
      <c r="F53" s="14">
        <f t="shared" si="1"/>
        <v>-4.03</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87.14</v>
      </c>
      <c r="D57" s="20">
        <v>87.1</v>
      </c>
      <c r="E57" s="15">
        <f t="shared" si="0"/>
        <v>99.954096855634603</v>
      </c>
      <c r="F57" s="14">
        <f t="shared" si="1"/>
        <v>-4.0000000000006253E-2</v>
      </c>
      <c r="G57" s="2"/>
      <c r="H57" s="2"/>
      <c r="I57" s="2"/>
      <c r="J57" s="2"/>
      <c r="K57" s="2"/>
      <c r="L57" s="2"/>
      <c r="M57" s="2"/>
      <c r="N57" s="2"/>
      <c r="O57" s="2"/>
      <c r="P57" s="2"/>
      <c r="Q57" s="2"/>
      <c r="R57" s="2"/>
      <c r="S57" s="2"/>
      <c r="T57" s="2"/>
      <c r="U57" s="2"/>
      <c r="V57" s="2"/>
      <c r="W57" s="2"/>
    </row>
    <row r="58" spans="1:23" ht="77.25" x14ac:dyDescent="0.2">
      <c r="A58" s="16" t="s">
        <v>74</v>
      </c>
      <c r="B58" s="20">
        <v>150</v>
      </c>
      <c r="C58" s="20">
        <v>150</v>
      </c>
      <c r="D58" s="20">
        <v>0</v>
      </c>
      <c r="E58" s="15">
        <f t="shared" si="0"/>
        <v>0</v>
      </c>
      <c r="F58" s="14">
        <f t="shared" si="1"/>
        <v>-150</v>
      </c>
      <c r="G58" s="2"/>
      <c r="H58" s="2"/>
      <c r="I58" s="2"/>
      <c r="J58" s="2"/>
      <c r="K58" s="2"/>
      <c r="L58" s="2"/>
      <c r="M58" s="2"/>
      <c r="N58" s="2"/>
      <c r="O58" s="2"/>
      <c r="P58" s="2"/>
      <c r="Q58" s="2"/>
      <c r="R58" s="2"/>
      <c r="S58" s="2"/>
      <c r="T58" s="2"/>
      <c r="U58" s="2"/>
      <c r="V58" s="2"/>
      <c r="W58" s="2"/>
    </row>
    <row r="59" spans="1:23" ht="85.5" customHeight="1" x14ac:dyDescent="0.2">
      <c r="A59" s="16" t="s">
        <v>108</v>
      </c>
      <c r="B59" s="20">
        <v>4579.6000000000004</v>
      </c>
      <c r="C59" s="20">
        <v>4579.6000000000004</v>
      </c>
      <c r="D59" s="20">
        <v>0</v>
      </c>
      <c r="E59" s="15">
        <f t="shared" si="0"/>
        <v>0</v>
      </c>
      <c r="F59" s="14">
        <f t="shared" si="1"/>
        <v>-4579.6000000000004</v>
      </c>
      <c r="G59" s="2"/>
      <c r="H59" s="2"/>
      <c r="I59" s="2"/>
      <c r="J59" s="2"/>
      <c r="K59" s="2"/>
      <c r="L59" s="2"/>
      <c r="M59" s="2"/>
      <c r="N59" s="2"/>
      <c r="O59" s="2"/>
      <c r="P59" s="2"/>
      <c r="Q59" s="2"/>
      <c r="R59" s="2"/>
      <c r="S59" s="2"/>
      <c r="T59" s="2"/>
      <c r="U59" s="2"/>
      <c r="V59" s="2"/>
      <c r="W59" s="2"/>
    </row>
    <row r="60" spans="1:23" ht="77.25" x14ac:dyDescent="0.2">
      <c r="A60" s="16" t="s">
        <v>112</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753.5</v>
      </c>
      <c r="C61" s="20">
        <v>753.5</v>
      </c>
      <c r="D61" s="20">
        <v>397.4</v>
      </c>
      <c r="E61" s="15">
        <f t="shared" ref="E61:E89" si="2">D61/C61*100</f>
        <v>52.740544127405443</v>
      </c>
      <c r="F61" s="14">
        <f t="shared" ref="F61:F89" si="3">D61-C61</f>
        <v>-356.1</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9</v>
      </c>
      <c r="D62" s="20">
        <v>0</v>
      </c>
      <c r="E62" s="15">
        <f t="shared" si="2"/>
        <v>0</v>
      </c>
      <c r="F62" s="14">
        <f t="shared" si="3"/>
        <v>-9</v>
      </c>
      <c r="G62" s="2"/>
      <c r="H62" s="2"/>
      <c r="I62" s="2"/>
      <c r="J62" s="2"/>
      <c r="K62" s="2"/>
      <c r="L62" s="2"/>
      <c r="M62" s="2"/>
      <c r="N62" s="2"/>
      <c r="O62" s="2"/>
      <c r="P62" s="2"/>
      <c r="Q62" s="2"/>
      <c r="R62" s="2"/>
      <c r="S62" s="2"/>
      <c r="T62" s="2"/>
      <c r="U62" s="2"/>
      <c r="V62" s="2"/>
      <c r="W62" s="2"/>
    </row>
    <row r="63" spans="1:23" ht="183" customHeight="1" x14ac:dyDescent="0.2">
      <c r="A63" s="16" t="s">
        <v>77</v>
      </c>
      <c r="B63" s="20">
        <v>67.599999999999994</v>
      </c>
      <c r="C63" s="20">
        <v>67.599999999999994</v>
      </c>
      <c r="D63" s="20">
        <v>41.6</v>
      </c>
      <c r="E63" s="15">
        <f t="shared" si="2"/>
        <v>61.53846153846154</v>
      </c>
      <c r="F63" s="14">
        <f t="shared" si="3"/>
        <v>-25.999999999999993</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8.1999999999999993</v>
      </c>
      <c r="D64" s="20">
        <v>8.1999999999999993</v>
      </c>
      <c r="E64" s="15">
        <f t="shared" si="2"/>
        <v>100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104</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15883.3</v>
      </c>
      <c r="D67" s="20">
        <v>13346.9</v>
      </c>
      <c r="E67" s="15">
        <f>D67/C67*100</f>
        <v>84.031026298061491</v>
      </c>
      <c r="F67" s="14">
        <f>D67-C67</f>
        <v>-2536.3999999999996</v>
      </c>
      <c r="G67" s="2"/>
      <c r="H67" s="2"/>
      <c r="I67" s="2"/>
      <c r="J67" s="2"/>
      <c r="K67" s="2"/>
      <c r="L67" s="2"/>
      <c r="M67" s="2"/>
      <c r="N67" s="2"/>
      <c r="O67" s="2"/>
      <c r="P67" s="2"/>
      <c r="Q67" s="2"/>
      <c r="R67" s="2"/>
      <c r="S67" s="2"/>
      <c r="T67" s="2"/>
      <c r="U67" s="2"/>
      <c r="V67" s="2"/>
      <c r="W67" s="2"/>
    </row>
    <row r="68" spans="1:23" ht="57.75" customHeight="1" x14ac:dyDescent="0.2">
      <c r="A68" s="16" t="s">
        <v>122</v>
      </c>
      <c r="B68" s="20">
        <v>96</v>
      </c>
      <c r="C68" s="20">
        <v>96</v>
      </c>
      <c r="D68" s="20"/>
      <c r="E68" s="15"/>
      <c r="F68" s="14"/>
      <c r="G68" s="2"/>
      <c r="H68" s="2"/>
      <c r="I68" s="2"/>
      <c r="J68" s="2"/>
      <c r="K68" s="2"/>
      <c r="L68" s="2"/>
      <c r="M68" s="2"/>
      <c r="N68" s="2"/>
      <c r="O68" s="2"/>
      <c r="P68" s="2"/>
      <c r="Q68" s="2"/>
      <c r="R68" s="2"/>
      <c r="S68" s="2"/>
      <c r="T68" s="2"/>
      <c r="U68" s="2"/>
      <c r="V68" s="2"/>
      <c r="W68" s="2"/>
    </row>
    <row r="69" spans="1:23" ht="310.5" customHeight="1" x14ac:dyDescent="0.2">
      <c r="A69" s="16" t="s">
        <v>81</v>
      </c>
      <c r="B69" s="20">
        <v>410.6</v>
      </c>
      <c r="C69" s="20">
        <v>410.6</v>
      </c>
      <c r="D69" s="20">
        <v>76.5</v>
      </c>
      <c r="E69" s="15">
        <f t="shared" si="2"/>
        <v>18.63127131027764</v>
      </c>
      <c r="F69" s="14">
        <f t="shared" si="3"/>
        <v>-334.1</v>
      </c>
      <c r="G69" s="2"/>
      <c r="H69" s="2"/>
      <c r="I69" s="2"/>
      <c r="J69" s="2"/>
      <c r="K69" s="2"/>
      <c r="L69" s="2"/>
      <c r="M69" s="2"/>
      <c r="N69" s="2"/>
      <c r="O69" s="2"/>
      <c r="P69" s="2"/>
      <c r="Q69" s="2"/>
      <c r="R69" s="2"/>
      <c r="S69" s="2"/>
      <c r="T69" s="2"/>
      <c r="U69" s="2"/>
      <c r="V69" s="2"/>
      <c r="W69" s="2"/>
    </row>
    <row r="70" spans="1:23" ht="133.5" customHeight="1" x14ac:dyDescent="0.2">
      <c r="A70" s="16" t="s">
        <v>82</v>
      </c>
      <c r="B70" s="20">
        <v>35609.800000000003</v>
      </c>
      <c r="C70" s="20">
        <v>35609.800000000003</v>
      </c>
      <c r="D70" s="20">
        <v>24648.5</v>
      </c>
      <c r="E70" s="15">
        <f t="shared" si="2"/>
        <v>69.218305073322512</v>
      </c>
      <c r="F70" s="14">
        <f t="shared" si="3"/>
        <v>-10961.300000000003</v>
      </c>
      <c r="G70" s="2"/>
      <c r="H70" s="2"/>
      <c r="I70" s="2"/>
      <c r="J70" s="2"/>
      <c r="K70" s="2"/>
      <c r="L70" s="2"/>
      <c r="M70" s="2"/>
      <c r="N70" s="2"/>
      <c r="O70" s="2"/>
      <c r="P70" s="2"/>
      <c r="Q70" s="2"/>
      <c r="R70" s="2"/>
      <c r="S70" s="2"/>
      <c r="T70" s="2"/>
      <c r="U70" s="2"/>
      <c r="V70" s="2"/>
      <c r="W70" s="2"/>
    </row>
    <row r="71" spans="1:23" ht="77.25" x14ac:dyDescent="0.2">
      <c r="A71" s="16" t="s">
        <v>83</v>
      </c>
      <c r="B71" s="20">
        <v>980.7</v>
      </c>
      <c r="C71" s="20">
        <v>980.7</v>
      </c>
      <c r="D71" s="32">
        <v>787.5</v>
      </c>
      <c r="E71" s="15">
        <f t="shared" si="2"/>
        <v>80.299785867237688</v>
      </c>
      <c r="F71" s="14">
        <f t="shared" si="3"/>
        <v>-193.20000000000005</v>
      </c>
      <c r="G71" s="2"/>
      <c r="H71" s="2"/>
      <c r="I71" s="2"/>
      <c r="J71" s="2"/>
      <c r="K71" s="2"/>
      <c r="L71" s="2"/>
      <c r="M71" s="2"/>
      <c r="N71" s="2"/>
      <c r="O71" s="2"/>
      <c r="P71" s="2"/>
      <c r="Q71" s="2"/>
      <c r="R71" s="2"/>
      <c r="S71" s="2"/>
      <c r="T71" s="2"/>
      <c r="U71" s="2"/>
      <c r="V71" s="2"/>
      <c r="W71" s="2"/>
    </row>
    <row r="72" spans="1:23" ht="79.5" customHeight="1" x14ac:dyDescent="0.2">
      <c r="A72" s="16" t="s">
        <v>84</v>
      </c>
      <c r="B72" s="20">
        <v>13741.3</v>
      </c>
      <c r="C72" s="20">
        <v>13741.3</v>
      </c>
      <c r="D72" s="20">
        <v>11452</v>
      </c>
      <c r="E72" s="15">
        <f t="shared" si="2"/>
        <v>83.340004220852464</v>
      </c>
      <c r="F72" s="14">
        <f t="shared" si="3"/>
        <v>-2289.2999999999993</v>
      </c>
      <c r="G72" s="2"/>
      <c r="H72" s="2"/>
      <c r="I72" s="2"/>
      <c r="J72" s="2"/>
      <c r="K72" s="2"/>
      <c r="L72" s="2"/>
      <c r="M72" s="2"/>
      <c r="N72" s="2"/>
      <c r="O72" s="2"/>
      <c r="P72" s="2"/>
      <c r="Q72" s="2"/>
      <c r="R72" s="2"/>
      <c r="S72" s="2"/>
      <c r="T72" s="2"/>
      <c r="U72" s="2"/>
      <c r="V72" s="2"/>
      <c r="W72" s="2"/>
    </row>
    <row r="73" spans="1:23" ht="102.75" x14ac:dyDescent="0.2">
      <c r="A73" s="16" t="s">
        <v>85</v>
      </c>
      <c r="B73" s="20">
        <v>261.8</v>
      </c>
      <c r="C73" s="20">
        <v>261.8</v>
      </c>
      <c r="D73" s="33">
        <v>218.2</v>
      </c>
      <c r="E73" s="15">
        <f t="shared" si="2"/>
        <v>83.346065699006871</v>
      </c>
      <c r="F73" s="14">
        <f t="shared" si="3"/>
        <v>-43.600000000000023</v>
      </c>
      <c r="G73" s="2"/>
      <c r="H73" s="2"/>
      <c r="I73" s="2"/>
      <c r="J73" s="2"/>
      <c r="K73" s="2"/>
      <c r="L73" s="2"/>
      <c r="M73" s="2"/>
      <c r="N73" s="2"/>
      <c r="O73" s="2"/>
      <c r="P73" s="2"/>
      <c r="Q73" s="2"/>
      <c r="R73" s="2"/>
      <c r="S73" s="2"/>
      <c r="T73" s="2"/>
      <c r="U73" s="2"/>
      <c r="V73" s="2"/>
      <c r="W73" s="2"/>
    </row>
    <row r="74" spans="1:23" ht="77.25" x14ac:dyDescent="0.2">
      <c r="A74" s="16" t="s">
        <v>86</v>
      </c>
      <c r="B74" s="20">
        <v>9442.6</v>
      </c>
      <c r="C74" s="20">
        <v>9442.6</v>
      </c>
      <c r="D74" s="20">
        <v>8214.6</v>
      </c>
      <c r="E74" s="15">
        <f t="shared" si="2"/>
        <v>86.995107279774643</v>
      </c>
      <c r="F74" s="14">
        <f t="shared" si="3"/>
        <v>-1228</v>
      </c>
      <c r="G74" s="2"/>
      <c r="H74" s="2"/>
      <c r="I74" s="2"/>
      <c r="J74" s="2"/>
      <c r="K74" s="2"/>
      <c r="L74" s="2"/>
      <c r="M74" s="2"/>
      <c r="N74" s="2"/>
      <c r="O74" s="2"/>
      <c r="P74" s="2"/>
      <c r="Q74" s="2"/>
      <c r="R74" s="2"/>
      <c r="S74" s="2"/>
      <c r="T74" s="2"/>
      <c r="U74" s="2"/>
      <c r="V74" s="2"/>
      <c r="W74" s="2"/>
    </row>
    <row r="75" spans="1:23" ht="77.25" x14ac:dyDescent="0.2">
      <c r="A75" s="16" t="s">
        <v>113</v>
      </c>
      <c r="B75" s="20">
        <v>0</v>
      </c>
      <c r="C75" s="20">
        <v>0</v>
      </c>
      <c r="D75" s="20">
        <v>0</v>
      </c>
      <c r="E75" s="15" t="e">
        <f t="shared" si="2"/>
        <v>#DIV/0!</v>
      </c>
      <c r="F75" s="14">
        <f t="shared" si="3"/>
        <v>0</v>
      </c>
      <c r="G75" s="2"/>
      <c r="H75" s="2"/>
      <c r="I75" s="2"/>
      <c r="J75" s="2"/>
      <c r="K75" s="2"/>
      <c r="L75" s="2"/>
      <c r="M75" s="2"/>
      <c r="N75" s="2"/>
      <c r="O75" s="2"/>
      <c r="P75" s="2"/>
      <c r="Q75" s="2"/>
      <c r="R75" s="2"/>
      <c r="S75" s="2"/>
      <c r="T75" s="2"/>
      <c r="U75" s="2"/>
      <c r="V75" s="2"/>
      <c r="W75" s="2"/>
    </row>
    <row r="76" spans="1:23" ht="52.5" x14ac:dyDescent="0.2">
      <c r="A76" s="16" t="s">
        <v>87</v>
      </c>
      <c r="B76" s="20">
        <v>710.4</v>
      </c>
      <c r="C76" s="20">
        <v>710.4</v>
      </c>
      <c r="D76" s="20">
        <v>480.2</v>
      </c>
      <c r="E76" s="15">
        <f>D76/C76*100</f>
        <v>67.59572072072072</v>
      </c>
      <c r="F76" s="14">
        <f>D76-C76</f>
        <v>-230.2</v>
      </c>
      <c r="G76" s="2"/>
      <c r="H76" s="2"/>
      <c r="I76" s="2"/>
      <c r="J76" s="2"/>
      <c r="K76" s="2"/>
      <c r="L76" s="2"/>
      <c r="M76" s="2"/>
      <c r="N76" s="2"/>
      <c r="O76" s="2"/>
      <c r="P76" s="2"/>
      <c r="Q76" s="2"/>
      <c r="R76" s="2"/>
      <c r="S76" s="2"/>
      <c r="T76" s="2"/>
      <c r="U76" s="2"/>
      <c r="V76" s="2"/>
      <c r="W76" s="2"/>
    </row>
    <row r="77" spans="1:23" ht="183" customHeight="1" x14ac:dyDescent="0.2">
      <c r="A77" s="16" t="s">
        <v>105</v>
      </c>
      <c r="B77" s="20">
        <v>731.8</v>
      </c>
      <c r="C77" s="20">
        <v>731.8</v>
      </c>
      <c r="D77" s="20">
        <v>731.8</v>
      </c>
      <c r="E77" s="15">
        <f t="shared" si="2"/>
        <v>100</v>
      </c>
      <c r="F77" s="14">
        <f t="shared" si="3"/>
        <v>0</v>
      </c>
      <c r="G77" s="2"/>
      <c r="H77" s="2"/>
      <c r="I77" s="2"/>
      <c r="J77" s="2"/>
      <c r="K77" s="2"/>
      <c r="L77" s="2"/>
      <c r="M77" s="2"/>
      <c r="N77" s="2"/>
      <c r="O77" s="2"/>
      <c r="P77" s="2"/>
      <c r="Q77" s="2"/>
      <c r="R77" s="2"/>
      <c r="S77" s="2"/>
      <c r="T77" s="2"/>
      <c r="U77" s="2"/>
      <c r="V77" s="2"/>
      <c r="W77" s="2"/>
    </row>
    <row r="78" spans="1:23" ht="105.75" customHeight="1" x14ac:dyDescent="0.2">
      <c r="A78" s="16" t="s">
        <v>88</v>
      </c>
      <c r="B78" s="20">
        <v>379.8</v>
      </c>
      <c r="C78" s="20">
        <v>379.8</v>
      </c>
      <c r="D78" s="20">
        <v>349.8</v>
      </c>
      <c r="E78" s="15">
        <f t="shared" si="2"/>
        <v>92.101105845181678</v>
      </c>
      <c r="F78" s="14">
        <f t="shared" si="3"/>
        <v>-30</v>
      </c>
      <c r="G78" s="2"/>
      <c r="H78" s="2"/>
      <c r="I78" s="2"/>
      <c r="J78" s="2"/>
      <c r="K78" s="2"/>
      <c r="L78" s="2"/>
      <c r="M78" s="2"/>
      <c r="N78" s="2"/>
      <c r="O78" s="2"/>
      <c r="P78" s="2"/>
      <c r="Q78" s="2"/>
      <c r="R78" s="2"/>
      <c r="S78" s="2"/>
      <c r="T78" s="2"/>
      <c r="U78" s="2"/>
      <c r="V78" s="2"/>
      <c r="W78" s="2"/>
    </row>
    <row r="79" spans="1:23" ht="127.5" customHeight="1" x14ac:dyDescent="0.2">
      <c r="A79" s="16" t="s">
        <v>89</v>
      </c>
      <c r="B79" s="20">
        <v>39260.5</v>
      </c>
      <c r="C79" s="20">
        <v>39260.5</v>
      </c>
      <c r="D79" s="20">
        <v>31964.9</v>
      </c>
      <c r="E79" s="15">
        <f t="shared" si="2"/>
        <v>81.417455203066709</v>
      </c>
      <c r="F79" s="14">
        <f t="shared" si="3"/>
        <v>-7295.5999999999985</v>
      </c>
      <c r="G79" s="2"/>
      <c r="H79" s="2"/>
      <c r="I79" s="2"/>
      <c r="J79" s="2"/>
      <c r="K79" s="2"/>
      <c r="L79" s="2"/>
      <c r="M79" s="2"/>
      <c r="N79" s="2"/>
      <c r="O79" s="2"/>
      <c r="P79" s="2"/>
      <c r="Q79" s="2"/>
      <c r="R79" s="2"/>
      <c r="S79" s="2"/>
      <c r="T79" s="2"/>
      <c r="U79" s="2"/>
      <c r="V79" s="2"/>
      <c r="W79" s="2"/>
    </row>
    <row r="80" spans="1:23" ht="102.75" x14ac:dyDescent="0.2">
      <c r="A80" s="16" t="s">
        <v>90</v>
      </c>
      <c r="B80" s="20">
        <v>0</v>
      </c>
      <c r="C80" s="20">
        <v>0</v>
      </c>
      <c r="D80" s="20">
        <v>0</v>
      </c>
      <c r="E80" s="15" t="e">
        <f t="shared" si="2"/>
        <v>#DIV/0!</v>
      </c>
      <c r="F80" s="14">
        <f t="shared" si="3"/>
        <v>0</v>
      </c>
      <c r="G80" s="2"/>
      <c r="H80" s="2"/>
      <c r="I80" s="2"/>
      <c r="J80" s="2"/>
      <c r="K80" s="2"/>
      <c r="L80" s="2"/>
      <c r="M80" s="2"/>
      <c r="N80" s="2"/>
      <c r="O80" s="2"/>
      <c r="P80" s="2"/>
      <c r="Q80" s="2"/>
      <c r="R80" s="2"/>
      <c r="S80" s="2"/>
      <c r="T80" s="2"/>
      <c r="U80" s="2"/>
      <c r="V80" s="2"/>
      <c r="W80" s="2"/>
    </row>
    <row r="81" spans="1:23" ht="135" customHeight="1" x14ac:dyDescent="0.2">
      <c r="A81" s="16" t="s">
        <v>91</v>
      </c>
      <c r="B81" s="20">
        <v>50237</v>
      </c>
      <c r="C81" s="20">
        <v>50237</v>
      </c>
      <c r="D81" s="20">
        <v>45381.9</v>
      </c>
      <c r="E81" s="15">
        <f t="shared" si="2"/>
        <v>90.335609212333551</v>
      </c>
      <c r="F81" s="14">
        <f t="shared" si="3"/>
        <v>-4855.0999999999985</v>
      </c>
      <c r="G81" s="2"/>
      <c r="H81" s="2"/>
      <c r="I81" s="2"/>
      <c r="J81" s="2"/>
      <c r="K81" s="2"/>
      <c r="L81" s="2"/>
      <c r="M81" s="2"/>
      <c r="N81" s="2"/>
      <c r="O81" s="2"/>
      <c r="P81" s="2"/>
      <c r="Q81" s="2"/>
      <c r="R81" s="2"/>
      <c r="S81" s="2"/>
      <c r="T81" s="2"/>
      <c r="U81" s="2"/>
      <c r="V81" s="2"/>
      <c r="W81" s="2"/>
    </row>
    <row r="82" spans="1:23" ht="105.75" customHeight="1" x14ac:dyDescent="0.2">
      <c r="A82" s="16" t="s">
        <v>92</v>
      </c>
      <c r="B82" s="20">
        <v>505.7</v>
      </c>
      <c r="C82" s="20">
        <v>505.7</v>
      </c>
      <c r="D82" s="20">
        <v>248.4</v>
      </c>
      <c r="E82" s="15">
        <f t="shared" si="2"/>
        <v>49.120031639311847</v>
      </c>
      <c r="F82" s="14">
        <f t="shared" si="3"/>
        <v>-257.29999999999995</v>
      </c>
      <c r="G82" s="2"/>
      <c r="H82" s="2"/>
      <c r="I82" s="2"/>
      <c r="J82" s="2"/>
      <c r="K82" s="2"/>
      <c r="L82" s="2"/>
      <c r="M82" s="2"/>
      <c r="N82" s="2"/>
      <c r="O82" s="2"/>
      <c r="P82" s="2"/>
      <c r="Q82" s="2"/>
      <c r="R82" s="2"/>
      <c r="S82" s="2"/>
      <c r="T82" s="2"/>
      <c r="U82" s="2"/>
      <c r="V82" s="2"/>
      <c r="W82" s="2"/>
    </row>
    <row r="83" spans="1:23" ht="105.75" customHeight="1" x14ac:dyDescent="0.2">
      <c r="A83" s="16" t="s">
        <v>116</v>
      </c>
      <c r="B83" s="20">
        <v>600</v>
      </c>
      <c r="C83" s="20">
        <v>600</v>
      </c>
      <c r="D83" s="20">
        <v>600</v>
      </c>
      <c r="E83" s="15">
        <f t="shared" si="2"/>
        <v>100</v>
      </c>
      <c r="F83" s="14">
        <f t="shared" si="3"/>
        <v>0</v>
      </c>
      <c r="G83" s="2"/>
      <c r="H83" s="2"/>
      <c r="I83" s="2"/>
      <c r="J83" s="2"/>
      <c r="K83" s="2"/>
      <c r="L83" s="2"/>
      <c r="M83" s="2"/>
      <c r="N83" s="2"/>
      <c r="O83" s="2"/>
      <c r="P83" s="2"/>
      <c r="Q83" s="2"/>
      <c r="R83" s="2"/>
      <c r="S83" s="2"/>
      <c r="T83" s="2"/>
      <c r="U83" s="2"/>
      <c r="V83" s="2"/>
      <c r="W83" s="2"/>
    </row>
    <row r="84" spans="1:23" ht="207" customHeight="1" x14ac:dyDescent="0.2">
      <c r="A84" s="16" t="s">
        <v>93</v>
      </c>
      <c r="B84" s="20">
        <v>3152.5</v>
      </c>
      <c r="C84" s="20">
        <v>3152.5</v>
      </c>
      <c r="D84" s="20">
        <v>3152.5</v>
      </c>
      <c r="E84" s="15">
        <f t="shared" si="2"/>
        <v>100</v>
      </c>
      <c r="F84" s="14">
        <f t="shared" si="3"/>
        <v>0</v>
      </c>
      <c r="G84" s="2"/>
      <c r="H84" s="2"/>
      <c r="I84" s="2"/>
      <c r="J84" s="2"/>
      <c r="K84" s="2"/>
      <c r="L84" s="2"/>
      <c r="M84" s="2"/>
      <c r="N84" s="2"/>
      <c r="O84" s="2"/>
      <c r="P84" s="2"/>
      <c r="Q84" s="2"/>
      <c r="R84" s="2"/>
      <c r="S84" s="2"/>
      <c r="T84" s="2"/>
      <c r="U84" s="2"/>
      <c r="V84" s="2"/>
      <c r="W84" s="2"/>
    </row>
    <row r="85" spans="1:23" ht="180.75" customHeight="1" x14ac:dyDescent="0.2">
      <c r="A85" s="16" t="s">
        <v>94</v>
      </c>
      <c r="B85" s="20">
        <v>278567.40000000002</v>
      </c>
      <c r="C85" s="20">
        <v>278567.40000000002</v>
      </c>
      <c r="D85" s="20">
        <v>254573.8</v>
      </c>
      <c r="E85" s="15">
        <f t="shared" si="2"/>
        <v>91.386788260219959</v>
      </c>
      <c r="F85" s="14">
        <f t="shared" si="3"/>
        <v>-23993.600000000035</v>
      </c>
      <c r="G85" s="2"/>
      <c r="H85" s="2"/>
      <c r="I85" s="2"/>
      <c r="J85" s="2"/>
      <c r="K85" s="2"/>
      <c r="L85" s="2"/>
      <c r="M85" s="2"/>
      <c r="N85" s="2"/>
      <c r="O85" s="2"/>
      <c r="P85" s="2"/>
      <c r="Q85" s="2"/>
      <c r="R85" s="2"/>
      <c r="S85" s="2"/>
      <c r="T85" s="2"/>
      <c r="U85" s="2"/>
      <c r="V85" s="2"/>
      <c r="W85" s="2"/>
    </row>
    <row r="86" spans="1:23" ht="103.5" customHeight="1" x14ac:dyDescent="0.2">
      <c r="A86" s="24" t="s">
        <v>117</v>
      </c>
      <c r="B86" s="20">
        <v>3746.9</v>
      </c>
      <c r="C86" s="20">
        <v>3746.9</v>
      </c>
      <c r="D86" s="20">
        <v>3746.9</v>
      </c>
      <c r="E86" s="15">
        <f t="shared" si="2"/>
        <v>100</v>
      </c>
      <c r="F86" s="14">
        <f t="shared" si="3"/>
        <v>0</v>
      </c>
      <c r="G86" s="2"/>
      <c r="H86" s="2"/>
      <c r="I86" s="2"/>
      <c r="J86" s="2"/>
      <c r="K86" s="2"/>
      <c r="L86" s="2"/>
      <c r="M86" s="2"/>
      <c r="N86" s="2"/>
      <c r="O86" s="2"/>
      <c r="P86" s="2"/>
      <c r="Q86" s="2"/>
      <c r="R86" s="2"/>
      <c r="S86" s="2"/>
      <c r="T86" s="2"/>
      <c r="U86" s="2"/>
      <c r="V86" s="2"/>
      <c r="W86" s="2"/>
    </row>
    <row r="87" spans="1:23" ht="103.5" customHeight="1" x14ac:dyDescent="0.2">
      <c r="A87" s="24" t="s">
        <v>118</v>
      </c>
      <c r="B87" s="20">
        <v>2282.4</v>
      </c>
      <c r="C87" s="20">
        <v>2282.4</v>
      </c>
      <c r="D87" s="20"/>
      <c r="E87" s="15"/>
      <c r="F87" s="14"/>
      <c r="G87" s="2"/>
      <c r="H87" s="2"/>
      <c r="I87" s="2"/>
      <c r="J87" s="2"/>
      <c r="K87" s="2"/>
      <c r="L87" s="2"/>
      <c r="M87" s="2"/>
      <c r="N87" s="2"/>
      <c r="O87" s="2"/>
      <c r="P87" s="2"/>
      <c r="Q87" s="2"/>
      <c r="R87" s="2"/>
      <c r="S87" s="2"/>
      <c r="T87" s="2"/>
      <c r="U87" s="2"/>
      <c r="V87" s="2"/>
      <c r="W87" s="2"/>
    </row>
    <row r="88" spans="1:23" ht="103.5" customHeight="1" x14ac:dyDescent="0.2">
      <c r="A88" s="24" t="s">
        <v>115</v>
      </c>
      <c r="B88" s="20">
        <v>0</v>
      </c>
      <c r="C88" s="20">
        <v>0</v>
      </c>
      <c r="D88" s="20">
        <v>0</v>
      </c>
      <c r="E88" s="15" t="e">
        <f t="shared" si="2"/>
        <v>#DIV/0!</v>
      </c>
      <c r="F88" s="14">
        <f t="shared" si="3"/>
        <v>0</v>
      </c>
      <c r="G88" s="2"/>
      <c r="H88" s="2"/>
      <c r="I88" s="2"/>
      <c r="J88" s="2"/>
      <c r="K88" s="2"/>
      <c r="L88" s="2"/>
      <c r="M88" s="2"/>
      <c r="N88" s="2"/>
      <c r="O88" s="2"/>
      <c r="P88" s="2"/>
      <c r="Q88" s="2"/>
      <c r="R88" s="2"/>
      <c r="S88" s="2"/>
      <c r="T88" s="2"/>
      <c r="U88" s="2"/>
      <c r="V88" s="2"/>
      <c r="W88" s="2"/>
    </row>
    <row r="89" spans="1:23" ht="103.5" customHeight="1" x14ac:dyDescent="0.2">
      <c r="A89" s="24" t="s">
        <v>110</v>
      </c>
      <c r="B89" s="20">
        <v>227.27</v>
      </c>
      <c r="C89" s="20">
        <v>227.27</v>
      </c>
      <c r="D89" s="20">
        <v>227.3</v>
      </c>
      <c r="E89" s="15">
        <f t="shared" si="2"/>
        <v>100.0132001584019</v>
      </c>
      <c r="F89" s="14">
        <f t="shared" si="3"/>
        <v>3.0000000000001137E-2</v>
      </c>
      <c r="G89" s="2"/>
      <c r="H89" s="2"/>
      <c r="I89" s="2"/>
      <c r="J89" s="2"/>
      <c r="K89" s="2"/>
      <c r="L89" s="2"/>
      <c r="M89" s="2"/>
      <c r="N89" s="2"/>
      <c r="O89" s="2"/>
      <c r="P89" s="2"/>
      <c r="Q89" s="2"/>
      <c r="R89" s="2"/>
      <c r="S89" s="2"/>
      <c r="T89" s="2"/>
      <c r="U89" s="2"/>
      <c r="V89" s="2"/>
      <c r="W89" s="2"/>
    </row>
    <row r="90" spans="1:23" ht="129" customHeight="1" x14ac:dyDescent="0.35">
      <c r="A90" s="24" t="s">
        <v>95</v>
      </c>
      <c r="B90" s="23">
        <v>0</v>
      </c>
      <c r="C90" s="23">
        <v>0</v>
      </c>
      <c r="D90" s="23">
        <v>0</v>
      </c>
      <c r="E90" s="15" t="e">
        <f t="shared" ref="E90:E118" si="4">D90/C90*100</f>
        <v>#DIV/0!</v>
      </c>
      <c r="F90" s="14">
        <f t="shared" ref="F90:F118" si="5">D90-C90</f>
        <v>0</v>
      </c>
      <c r="G90" s="4"/>
      <c r="H90" s="2"/>
      <c r="I90" s="2"/>
      <c r="J90" s="2"/>
      <c r="K90" s="2"/>
      <c r="L90" s="2"/>
      <c r="M90" s="2"/>
      <c r="N90" s="2"/>
      <c r="O90" s="2"/>
      <c r="P90" s="2"/>
      <c r="Q90" s="2"/>
      <c r="R90" s="2"/>
      <c r="S90" s="2"/>
      <c r="T90" s="2"/>
      <c r="U90" s="2"/>
      <c r="V90" s="2"/>
      <c r="W90" s="2"/>
    </row>
    <row r="91" spans="1:23" ht="96" customHeight="1" x14ac:dyDescent="0.35">
      <c r="A91" s="24" t="s">
        <v>96</v>
      </c>
      <c r="B91" s="23">
        <v>22637.200000000001</v>
      </c>
      <c r="C91" s="23">
        <v>22637.200000000001</v>
      </c>
      <c r="D91" s="20">
        <v>10693.6</v>
      </c>
      <c r="E91" s="15">
        <f t="shared" si="4"/>
        <v>47.239057834007738</v>
      </c>
      <c r="F91" s="14">
        <f t="shared" si="5"/>
        <v>-11943.6</v>
      </c>
      <c r="G91" s="4"/>
      <c r="H91" s="2"/>
      <c r="I91" s="2"/>
      <c r="J91" s="2"/>
      <c r="K91" s="2"/>
      <c r="L91" s="2"/>
      <c r="M91" s="2"/>
      <c r="N91" s="2"/>
      <c r="O91" s="2"/>
      <c r="P91" s="2"/>
      <c r="Q91" s="2"/>
      <c r="R91" s="2"/>
      <c r="S91" s="2"/>
      <c r="T91" s="2"/>
      <c r="U91" s="2"/>
      <c r="V91" s="2"/>
      <c r="W91" s="2"/>
    </row>
    <row r="92" spans="1:23" ht="84.6" customHeight="1" x14ac:dyDescent="0.35">
      <c r="A92" s="24" t="s">
        <v>97</v>
      </c>
      <c r="B92" s="23">
        <v>120000</v>
      </c>
      <c r="C92" s="23">
        <v>120000</v>
      </c>
      <c r="D92" s="23">
        <v>120000</v>
      </c>
      <c r="E92" s="15">
        <f t="shared" si="4"/>
        <v>100</v>
      </c>
      <c r="F92" s="14">
        <f t="shared" si="5"/>
        <v>0</v>
      </c>
      <c r="G92" s="4"/>
      <c r="H92" s="2"/>
      <c r="I92" s="2"/>
      <c r="J92" s="2"/>
      <c r="K92" s="2"/>
      <c r="L92" s="2"/>
      <c r="M92" s="2"/>
      <c r="N92" s="2"/>
      <c r="O92" s="2"/>
      <c r="P92" s="2"/>
      <c r="Q92" s="2"/>
      <c r="R92" s="2"/>
      <c r="S92" s="2"/>
      <c r="T92" s="2"/>
      <c r="U92" s="2"/>
      <c r="V92" s="2"/>
      <c r="W92" s="2"/>
    </row>
    <row r="93" spans="1:23" ht="151.5" customHeight="1" x14ac:dyDescent="0.2">
      <c r="A93" s="31" t="s">
        <v>98</v>
      </c>
      <c r="B93" s="23">
        <v>3250</v>
      </c>
      <c r="C93" s="23">
        <v>3250</v>
      </c>
      <c r="D93" s="20">
        <v>2084.1</v>
      </c>
      <c r="E93" s="15">
        <f t="shared" si="4"/>
        <v>64.126153846153841</v>
      </c>
      <c r="F93" s="14">
        <f t="shared" si="5"/>
        <v>-1165.9000000000001</v>
      </c>
      <c r="G93" s="2"/>
      <c r="H93" s="2"/>
      <c r="I93" s="2"/>
      <c r="J93" s="2"/>
      <c r="K93" s="2"/>
      <c r="L93" s="2"/>
      <c r="M93" s="2"/>
      <c r="N93" s="2"/>
      <c r="O93" s="2"/>
      <c r="P93" s="2"/>
      <c r="Q93" s="2"/>
      <c r="R93" s="2"/>
      <c r="S93" s="2"/>
      <c r="T93" s="2"/>
      <c r="U93" s="2"/>
      <c r="V93" s="2"/>
      <c r="W93" s="2"/>
    </row>
    <row r="94" spans="1:23" ht="104.25" customHeight="1" x14ac:dyDescent="0.2">
      <c r="A94" s="31" t="s">
        <v>99</v>
      </c>
      <c r="B94" s="23">
        <v>0</v>
      </c>
      <c r="C94" s="23">
        <v>0</v>
      </c>
      <c r="D94" s="20">
        <v>0</v>
      </c>
      <c r="E94" s="15" t="e">
        <f t="shared" si="4"/>
        <v>#DIV/0!</v>
      </c>
      <c r="F94" s="14">
        <f t="shared" si="5"/>
        <v>0</v>
      </c>
      <c r="G94" s="2"/>
      <c r="H94" s="2"/>
      <c r="I94" s="2"/>
      <c r="J94" s="2"/>
      <c r="K94" s="2"/>
      <c r="L94" s="2"/>
      <c r="M94" s="2"/>
      <c r="N94" s="2"/>
      <c r="O94" s="2"/>
      <c r="P94" s="2"/>
      <c r="Q94" s="2"/>
      <c r="R94" s="2"/>
      <c r="S94" s="2"/>
      <c r="T94" s="2"/>
      <c r="U94" s="2"/>
      <c r="V94" s="2"/>
      <c r="W94" s="2"/>
    </row>
    <row r="95" spans="1:23" ht="111.75" customHeight="1" x14ac:dyDescent="0.2">
      <c r="A95" s="31" t="s">
        <v>100</v>
      </c>
      <c r="B95" s="23">
        <v>0</v>
      </c>
      <c r="C95" s="23">
        <v>0</v>
      </c>
      <c r="D95" s="20">
        <v>0</v>
      </c>
      <c r="E95" s="15" t="e">
        <f t="shared" si="4"/>
        <v>#DIV/0!</v>
      </c>
      <c r="F95" s="14">
        <f t="shared" si="5"/>
        <v>0</v>
      </c>
      <c r="G95" s="2"/>
      <c r="H95" s="2"/>
      <c r="I95" s="2"/>
      <c r="J95" s="2"/>
      <c r="K95" s="2"/>
      <c r="L95" s="2"/>
      <c r="M95" s="2"/>
      <c r="N95" s="2"/>
      <c r="O95" s="2"/>
      <c r="P95" s="2"/>
      <c r="Q95" s="2"/>
      <c r="R95" s="2"/>
      <c r="S95" s="2"/>
      <c r="T95" s="2"/>
      <c r="U95" s="2"/>
      <c r="V95" s="2"/>
      <c r="W95" s="2"/>
    </row>
    <row r="96" spans="1:23" ht="52.15" customHeight="1" x14ac:dyDescent="0.2">
      <c r="A96" s="24" t="s">
        <v>101</v>
      </c>
      <c r="B96" s="20">
        <v>2136.1</v>
      </c>
      <c r="C96" s="20">
        <v>2136.1</v>
      </c>
      <c r="D96" s="20">
        <v>2136.1</v>
      </c>
      <c r="E96" s="15">
        <f t="shared" si="4"/>
        <v>100</v>
      </c>
      <c r="F96" s="14">
        <f t="shared" si="5"/>
        <v>0</v>
      </c>
      <c r="G96" s="2"/>
      <c r="H96" s="2"/>
      <c r="I96" s="2"/>
      <c r="J96" s="2"/>
      <c r="K96" s="2"/>
      <c r="L96" s="2"/>
      <c r="M96" s="2"/>
      <c r="N96" s="2"/>
      <c r="O96" s="2"/>
      <c r="P96" s="2"/>
      <c r="Q96" s="2"/>
      <c r="R96" s="2"/>
      <c r="S96" s="2"/>
      <c r="T96" s="2"/>
      <c r="U96" s="2"/>
      <c r="V96" s="2"/>
      <c r="W96" s="2"/>
    </row>
    <row r="97" spans="1:23" ht="77.25" customHeight="1" x14ac:dyDescent="0.2">
      <c r="A97" s="24" t="s">
        <v>102</v>
      </c>
      <c r="B97" s="20">
        <v>122.8</v>
      </c>
      <c r="C97" s="20">
        <v>122.8</v>
      </c>
      <c r="D97" s="20">
        <v>108.8</v>
      </c>
      <c r="E97" s="15">
        <f t="shared" si="4"/>
        <v>88.599348534201951</v>
      </c>
      <c r="F97" s="14">
        <f t="shared" si="5"/>
        <v>-14</v>
      </c>
      <c r="G97" s="2"/>
      <c r="H97" s="2"/>
      <c r="I97" s="2"/>
      <c r="J97" s="2"/>
      <c r="K97" s="2"/>
      <c r="L97" s="2"/>
      <c r="M97" s="2"/>
      <c r="N97" s="2"/>
      <c r="O97" s="2"/>
      <c r="P97" s="2"/>
      <c r="Q97" s="2"/>
      <c r="R97" s="2"/>
      <c r="S97" s="2"/>
      <c r="T97" s="2"/>
      <c r="U97" s="2"/>
      <c r="V97" s="2"/>
      <c r="W97" s="2"/>
    </row>
    <row r="98" spans="1:23" ht="52.5" x14ac:dyDescent="0.2">
      <c r="A98" s="25" t="s">
        <v>28</v>
      </c>
      <c r="B98" s="27">
        <f>SUM(B34:B97)</f>
        <v>800581.84000000008</v>
      </c>
      <c r="C98" s="27">
        <f>SUM(C34:C97)</f>
        <v>800581.84000000008</v>
      </c>
      <c r="D98" s="27">
        <f>SUM(D34:D97)</f>
        <v>708467.40000000014</v>
      </c>
      <c r="E98" s="15">
        <f t="shared" si="4"/>
        <v>88.49406326778535</v>
      </c>
      <c r="F98" s="14">
        <f t="shared" si="5"/>
        <v>-92114.439999999944</v>
      </c>
      <c r="G98" s="2"/>
      <c r="H98" s="2"/>
      <c r="I98" s="2"/>
      <c r="J98" s="2"/>
      <c r="K98" s="2"/>
      <c r="L98" s="2"/>
      <c r="M98" s="2"/>
      <c r="N98" s="2"/>
      <c r="O98" s="2"/>
      <c r="P98" s="2"/>
      <c r="Q98" s="2"/>
      <c r="R98" s="2"/>
      <c r="S98" s="2"/>
      <c r="T98" s="2"/>
      <c r="U98" s="2"/>
      <c r="V98" s="2"/>
      <c r="W98" s="2"/>
    </row>
    <row r="99" spans="1:23" ht="26.25" x14ac:dyDescent="0.2">
      <c r="A99" s="18" t="s">
        <v>29</v>
      </c>
      <c r="B99" s="21">
        <v>140.19999999999999</v>
      </c>
      <c r="C99" s="21">
        <v>191.2</v>
      </c>
      <c r="D99" s="21">
        <v>191.2</v>
      </c>
      <c r="E99" s="15">
        <f t="shared" si="4"/>
        <v>100</v>
      </c>
      <c r="F99" s="14">
        <f t="shared" si="5"/>
        <v>0</v>
      </c>
      <c r="G99" s="2"/>
      <c r="H99" s="2"/>
      <c r="I99" s="2"/>
      <c r="J99" s="2"/>
      <c r="K99" s="2"/>
      <c r="L99" s="2"/>
      <c r="M99" s="2"/>
      <c r="N99" s="2"/>
      <c r="O99" s="2"/>
      <c r="P99" s="2"/>
      <c r="Q99" s="2"/>
      <c r="R99" s="2"/>
      <c r="S99" s="2"/>
      <c r="T99" s="2"/>
      <c r="U99" s="2"/>
      <c r="V99" s="2"/>
      <c r="W99" s="2"/>
    </row>
    <row r="100" spans="1:23" ht="25.5" x14ac:dyDescent="0.2">
      <c r="A100" s="16" t="s">
        <v>27</v>
      </c>
      <c r="B100" s="21"/>
      <c r="C100" s="21">
        <v>-8223.9</v>
      </c>
      <c r="D100" s="21">
        <v>-8223.9</v>
      </c>
      <c r="E100" s="15">
        <f t="shared" si="4"/>
        <v>100</v>
      </c>
      <c r="F100" s="14">
        <f t="shared" si="5"/>
        <v>0</v>
      </c>
      <c r="G100" s="2"/>
      <c r="H100" s="2"/>
      <c r="I100" s="2"/>
      <c r="J100" s="2"/>
      <c r="K100" s="2"/>
      <c r="L100" s="2"/>
      <c r="M100" s="2"/>
      <c r="N100" s="2"/>
      <c r="O100" s="2"/>
      <c r="P100" s="2"/>
      <c r="Q100" s="2"/>
      <c r="R100" s="2"/>
      <c r="S100" s="2"/>
      <c r="T100" s="2"/>
      <c r="U100" s="2"/>
      <c r="V100" s="2"/>
      <c r="W100" s="2"/>
    </row>
    <row r="101" spans="1:23" s="1" customFormat="1" ht="26.25" x14ac:dyDescent="0.2">
      <c r="A101" s="25" t="s">
        <v>47</v>
      </c>
      <c r="B101" s="26">
        <f>SUM(B98:B100)</f>
        <v>800722.04</v>
      </c>
      <c r="C101" s="27">
        <f>SUM(C98:C100)</f>
        <v>792549.14</v>
      </c>
      <c r="D101" s="27">
        <f>SUM(D98:D100)</f>
        <v>700434.70000000007</v>
      </c>
      <c r="E101" s="15">
        <f t="shared" si="4"/>
        <v>88.377447485464444</v>
      </c>
      <c r="F101" s="14">
        <f t="shared" si="5"/>
        <v>-92114.439999999944</v>
      </c>
      <c r="G101" s="2"/>
      <c r="H101" s="2"/>
      <c r="I101" s="2"/>
      <c r="J101" s="2"/>
      <c r="K101" s="2"/>
      <c r="L101" s="2"/>
      <c r="M101" s="2"/>
      <c r="N101" s="2"/>
      <c r="O101" s="2"/>
      <c r="P101" s="2"/>
      <c r="Q101" s="2"/>
      <c r="R101" s="2"/>
      <c r="S101" s="2"/>
      <c r="T101" s="2"/>
      <c r="U101" s="2"/>
      <c r="V101" s="2"/>
      <c r="W101" s="2"/>
    </row>
    <row r="102" spans="1:23" ht="26.25" x14ac:dyDescent="0.2">
      <c r="A102" s="25" t="s">
        <v>30</v>
      </c>
      <c r="B102" s="26">
        <f>SUM(B101+B33)</f>
        <v>973501.34000000008</v>
      </c>
      <c r="C102" s="26">
        <f>SUM(C101+C33)</f>
        <v>926112.54</v>
      </c>
      <c r="D102" s="26">
        <f>SUM(D101+D33)</f>
        <v>840742.5</v>
      </c>
      <c r="E102" s="15">
        <f t="shared" si="4"/>
        <v>90.781893526676569</v>
      </c>
      <c r="F102" s="14">
        <f t="shared" si="5"/>
        <v>-85370.040000000037</v>
      </c>
      <c r="G102" s="2"/>
      <c r="H102" s="2"/>
      <c r="I102" s="2"/>
      <c r="J102" s="2"/>
      <c r="K102" s="2"/>
      <c r="L102" s="2"/>
      <c r="M102" s="2"/>
      <c r="N102" s="2"/>
      <c r="O102" s="2"/>
      <c r="P102" s="2"/>
      <c r="Q102" s="2"/>
      <c r="R102" s="2"/>
      <c r="S102" s="2"/>
      <c r="T102" s="2"/>
      <c r="U102" s="2"/>
      <c r="V102" s="2"/>
      <c r="W102" s="2"/>
    </row>
    <row r="103" spans="1:23" ht="26.25" x14ac:dyDescent="0.2">
      <c r="A103" s="28" t="s">
        <v>31</v>
      </c>
      <c r="B103" s="21"/>
      <c r="C103" s="21"/>
      <c r="D103" s="21"/>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26.25" x14ac:dyDescent="0.2">
      <c r="A104" s="16" t="s">
        <v>32</v>
      </c>
      <c r="B104" s="35">
        <v>76410.3</v>
      </c>
      <c r="C104" s="35">
        <v>69639.5</v>
      </c>
      <c r="D104" s="35">
        <v>66745.2</v>
      </c>
      <c r="E104" s="15">
        <f t="shared" si="4"/>
        <v>95.843881705066806</v>
      </c>
      <c r="F104" s="14">
        <f t="shared" si="5"/>
        <v>-2894.3000000000029</v>
      </c>
      <c r="G104" s="2"/>
      <c r="H104" s="2"/>
      <c r="I104" s="2"/>
      <c r="J104" s="2"/>
      <c r="K104" s="2"/>
      <c r="L104" s="2"/>
      <c r="M104" s="2"/>
      <c r="N104" s="2"/>
      <c r="O104" s="2"/>
      <c r="P104" s="2"/>
      <c r="Q104" s="2"/>
      <c r="R104" s="2"/>
      <c r="S104" s="2"/>
      <c r="T104" s="2"/>
      <c r="U104" s="2"/>
      <c r="V104" s="2"/>
      <c r="W104" s="2"/>
    </row>
    <row r="105" spans="1:23" ht="26.25" x14ac:dyDescent="0.4">
      <c r="A105" s="16" t="s">
        <v>33</v>
      </c>
      <c r="B105" s="34"/>
      <c r="C105" s="35"/>
      <c r="D105" s="34"/>
      <c r="E105" s="15" t="e">
        <f t="shared" si="4"/>
        <v>#DIV/0!</v>
      </c>
      <c r="F105" s="14">
        <f t="shared" si="5"/>
        <v>0</v>
      </c>
      <c r="G105" s="2"/>
      <c r="H105" s="2"/>
      <c r="I105" s="2"/>
      <c r="J105" s="2"/>
      <c r="K105" s="2"/>
      <c r="L105" s="2"/>
      <c r="M105" s="2"/>
      <c r="N105" s="2"/>
      <c r="O105" s="2"/>
      <c r="P105" s="2"/>
      <c r="Q105" s="2"/>
      <c r="R105" s="2"/>
      <c r="S105" s="2"/>
      <c r="T105" s="2"/>
      <c r="U105" s="2"/>
      <c r="V105" s="2"/>
      <c r="W105" s="2"/>
    </row>
    <row r="106" spans="1:23" ht="51" x14ac:dyDescent="0.2">
      <c r="A106" s="16" t="s">
        <v>34</v>
      </c>
      <c r="B106" s="35">
        <v>757.6</v>
      </c>
      <c r="C106" s="35">
        <v>549.1</v>
      </c>
      <c r="D106" s="35">
        <v>540</v>
      </c>
      <c r="E106" s="15">
        <f t="shared" si="4"/>
        <v>98.342742669823352</v>
      </c>
      <c r="F106" s="14">
        <f t="shared" si="5"/>
        <v>-9.1000000000000227</v>
      </c>
      <c r="G106" s="2"/>
      <c r="H106" s="2"/>
      <c r="I106" s="2"/>
      <c r="J106" s="2"/>
      <c r="K106" s="2"/>
      <c r="L106" s="2"/>
      <c r="M106" s="2"/>
      <c r="N106" s="2"/>
      <c r="O106" s="2"/>
      <c r="P106" s="2"/>
      <c r="Q106" s="2"/>
      <c r="R106" s="2"/>
      <c r="S106" s="2"/>
      <c r="T106" s="2"/>
      <c r="U106" s="2"/>
      <c r="V106" s="2"/>
      <c r="W106" s="2"/>
    </row>
    <row r="107" spans="1:23" ht="26.25" x14ac:dyDescent="0.2">
      <c r="A107" s="16" t="s">
        <v>35</v>
      </c>
      <c r="B107" s="35">
        <v>65005.599999999999</v>
      </c>
      <c r="C107" s="35">
        <v>46455.7</v>
      </c>
      <c r="D107" s="35">
        <v>44825.5</v>
      </c>
      <c r="E107" s="15">
        <f t="shared" si="4"/>
        <v>96.49085042309126</v>
      </c>
      <c r="F107" s="14">
        <f t="shared" si="5"/>
        <v>-1630.1999999999971</v>
      </c>
      <c r="G107" s="2"/>
      <c r="H107" s="2"/>
      <c r="I107" s="2"/>
      <c r="J107" s="2"/>
      <c r="K107" s="2"/>
      <c r="L107" s="2"/>
      <c r="M107" s="2"/>
      <c r="N107" s="2"/>
      <c r="O107" s="2"/>
      <c r="P107" s="2"/>
      <c r="Q107" s="2"/>
      <c r="R107" s="2"/>
      <c r="S107" s="2"/>
      <c r="T107" s="2"/>
      <c r="U107" s="2"/>
      <c r="V107" s="2"/>
      <c r="W107" s="2"/>
    </row>
    <row r="108" spans="1:23" ht="26.25" x14ac:dyDescent="0.2">
      <c r="A108" s="16" t="s">
        <v>36</v>
      </c>
      <c r="B108" s="35">
        <v>30349.3</v>
      </c>
      <c r="C108" s="35">
        <v>14151</v>
      </c>
      <c r="D108" s="35">
        <v>14147</v>
      </c>
      <c r="E108" s="15">
        <f t="shared" si="4"/>
        <v>99.97173344639954</v>
      </c>
      <c r="F108" s="14">
        <f t="shared" si="5"/>
        <v>-4</v>
      </c>
      <c r="G108" s="2"/>
      <c r="H108" s="2"/>
      <c r="I108" s="2"/>
      <c r="J108" s="2"/>
      <c r="K108" s="2"/>
      <c r="L108" s="2"/>
      <c r="M108" s="2"/>
      <c r="N108" s="2"/>
      <c r="O108" s="2"/>
      <c r="P108" s="2"/>
      <c r="Q108" s="2"/>
      <c r="R108" s="2"/>
      <c r="S108" s="2"/>
      <c r="T108" s="2"/>
      <c r="U108" s="2"/>
      <c r="V108" s="2"/>
      <c r="W108" s="2"/>
    </row>
    <row r="109" spans="1:23" ht="26.25" x14ac:dyDescent="0.2">
      <c r="A109" s="16" t="s">
        <v>37</v>
      </c>
      <c r="B109" s="35">
        <v>251.1</v>
      </c>
      <c r="C109" s="35">
        <v>88.1</v>
      </c>
      <c r="D109" s="35">
        <v>87.1</v>
      </c>
      <c r="E109" s="15">
        <f t="shared" si="4"/>
        <v>98.86492622020431</v>
      </c>
      <c r="F109" s="14">
        <f t="shared" si="5"/>
        <v>-1</v>
      </c>
      <c r="G109" s="2"/>
      <c r="H109" s="2"/>
      <c r="I109" s="2"/>
      <c r="J109" s="2"/>
      <c r="K109" s="2"/>
      <c r="L109" s="2"/>
      <c r="M109" s="2"/>
      <c r="N109" s="2"/>
      <c r="O109" s="2"/>
      <c r="P109" s="2"/>
      <c r="Q109" s="2"/>
      <c r="R109" s="2"/>
      <c r="S109" s="2"/>
      <c r="T109" s="2"/>
      <c r="U109" s="2"/>
      <c r="V109" s="2"/>
      <c r="W109" s="2"/>
    </row>
    <row r="110" spans="1:23" ht="26.25" x14ac:dyDescent="0.2">
      <c r="A110" s="16" t="s">
        <v>38</v>
      </c>
      <c r="B110" s="35">
        <v>683736</v>
      </c>
      <c r="C110" s="35">
        <v>637694.1</v>
      </c>
      <c r="D110" s="35">
        <v>607678.9</v>
      </c>
      <c r="E110" s="15">
        <f t="shared" si="4"/>
        <v>95.293166425720429</v>
      </c>
      <c r="F110" s="14">
        <f t="shared" si="5"/>
        <v>-30015.199999999953</v>
      </c>
      <c r="G110" s="2"/>
      <c r="H110" s="2"/>
      <c r="I110" s="2"/>
      <c r="J110" s="2"/>
      <c r="K110" s="2"/>
      <c r="L110" s="2"/>
      <c r="M110" s="2"/>
      <c r="N110" s="2"/>
      <c r="O110" s="2"/>
      <c r="P110" s="2"/>
      <c r="Q110" s="2"/>
      <c r="R110" s="2"/>
      <c r="S110" s="2"/>
      <c r="T110" s="2"/>
      <c r="U110" s="2"/>
      <c r="V110" s="2"/>
      <c r="W110" s="2"/>
    </row>
    <row r="111" spans="1:23" ht="51" x14ac:dyDescent="0.2">
      <c r="A111" s="16" t="s">
        <v>39</v>
      </c>
      <c r="B111" s="35">
        <v>42272.5</v>
      </c>
      <c r="C111" s="35">
        <v>33385.800000000003</v>
      </c>
      <c r="D111" s="35">
        <v>32868.699999999997</v>
      </c>
      <c r="E111" s="15">
        <f t="shared" si="4"/>
        <v>98.451137908931329</v>
      </c>
      <c r="F111" s="14">
        <f t="shared" si="5"/>
        <v>-517.10000000000582</v>
      </c>
      <c r="G111" s="2"/>
      <c r="H111" s="2"/>
      <c r="I111" s="2"/>
      <c r="J111" s="2"/>
      <c r="K111" s="2"/>
      <c r="L111" s="2"/>
      <c r="M111" s="2"/>
      <c r="N111" s="2"/>
      <c r="O111" s="2"/>
      <c r="P111" s="2"/>
      <c r="Q111" s="2"/>
      <c r="R111" s="2"/>
      <c r="S111" s="2"/>
      <c r="T111" s="2"/>
      <c r="U111" s="2"/>
      <c r="V111" s="2"/>
      <c r="W111" s="2"/>
    </row>
    <row r="112" spans="1:23" ht="26.25" x14ac:dyDescent="0.4">
      <c r="A112" s="16" t="s">
        <v>45</v>
      </c>
      <c r="B112" s="34"/>
      <c r="C112" s="35"/>
      <c r="D112" s="34"/>
      <c r="E112" s="15" t="e">
        <f t="shared" si="4"/>
        <v>#DIV/0!</v>
      </c>
      <c r="F112" s="14">
        <f t="shared" si="5"/>
        <v>0</v>
      </c>
      <c r="G112" s="2"/>
      <c r="H112" s="2"/>
      <c r="I112" s="2"/>
      <c r="J112" s="2"/>
      <c r="K112" s="2"/>
      <c r="L112" s="2"/>
      <c r="M112" s="2"/>
      <c r="N112" s="2"/>
      <c r="O112" s="2"/>
      <c r="P112" s="2"/>
      <c r="Q112" s="2"/>
      <c r="R112" s="2"/>
      <c r="S112" s="2"/>
      <c r="T112" s="2"/>
      <c r="U112" s="2"/>
      <c r="V112" s="2"/>
      <c r="W112" s="2"/>
    </row>
    <row r="113" spans="1:23" ht="26.25" x14ac:dyDescent="0.2">
      <c r="A113" s="16" t="s">
        <v>40</v>
      </c>
      <c r="B113" s="35">
        <v>61129.599999999999</v>
      </c>
      <c r="C113" s="35">
        <v>44238.3</v>
      </c>
      <c r="D113" s="35">
        <v>42378.9</v>
      </c>
      <c r="E113" s="15">
        <f t="shared" si="4"/>
        <v>95.796854761597984</v>
      </c>
      <c r="F113" s="14">
        <f t="shared" si="5"/>
        <v>-1859.4000000000015</v>
      </c>
      <c r="G113" s="2"/>
      <c r="H113" s="2"/>
      <c r="I113" s="2"/>
      <c r="J113" s="2"/>
      <c r="K113" s="2"/>
      <c r="L113" s="2"/>
      <c r="M113" s="2"/>
      <c r="N113" s="2"/>
      <c r="O113" s="2"/>
      <c r="P113" s="2"/>
      <c r="Q113" s="2"/>
      <c r="R113" s="2"/>
      <c r="S113" s="2"/>
      <c r="T113" s="2"/>
      <c r="U113" s="2"/>
      <c r="V113" s="2"/>
      <c r="W113" s="2"/>
    </row>
    <row r="114" spans="1:23" ht="26.25" x14ac:dyDescent="0.2">
      <c r="A114" s="16" t="s">
        <v>52</v>
      </c>
      <c r="B114" s="35">
        <v>5151.1000000000004</v>
      </c>
      <c r="C114" s="35">
        <v>3942.2</v>
      </c>
      <c r="D114" s="35">
        <v>3753.9</v>
      </c>
      <c r="E114" s="15">
        <f t="shared" si="4"/>
        <v>95.223479275531432</v>
      </c>
      <c r="F114" s="14">
        <f t="shared" si="5"/>
        <v>-188.29999999999973</v>
      </c>
      <c r="G114" s="2"/>
      <c r="H114" s="2"/>
      <c r="I114" s="2"/>
      <c r="J114" s="2"/>
      <c r="K114" s="2"/>
      <c r="L114" s="2"/>
      <c r="M114" s="2"/>
      <c r="N114" s="2"/>
      <c r="O114" s="2"/>
      <c r="P114" s="2"/>
      <c r="Q114" s="2"/>
      <c r="R114" s="2"/>
      <c r="S114" s="2"/>
      <c r="T114" s="2"/>
      <c r="U114" s="2"/>
      <c r="V114" s="2"/>
      <c r="W114" s="2"/>
    </row>
    <row r="115" spans="1:23" ht="26.25" x14ac:dyDescent="0.2">
      <c r="A115" s="16" t="s">
        <v>53</v>
      </c>
      <c r="B115" s="35">
        <v>750</v>
      </c>
      <c r="C115" s="35">
        <v>438.7</v>
      </c>
      <c r="D115" s="35">
        <v>374.8</v>
      </c>
      <c r="E115" s="15">
        <f t="shared" si="4"/>
        <v>85.434237519945299</v>
      </c>
      <c r="F115" s="14">
        <f t="shared" si="5"/>
        <v>-63.899999999999977</v>
      </c>
      <c r="G115" s="2"/>
      <c r="H115" s="2"/>
      <c r="I115" s="2"/>
      <c r="J115" s="2"/>
      <c r="K115" s="2"/>
      <c r="L115" s="2"/>
      <c r="M115" s="2"/>
      <c r="N115" s="2"/>
      <c r="O115" s="2"/>
      <c r="P115" s="2"/>
      <c r="Q115" s="2"/>
      <c r="R115" s="2"/>
      <c r="S115" s="2"/>
      <c r="T115" s="2"/>
      <c r="U115" s="2"/>
      <c r="V115" s="2"/>
      <c r="W115" s="2"/>
    </row>
    <row r="116" spans="1:23" s="1" customFormat="1" ht="26.25" x14ac:dyDescent="0.2">
      <c r="A116" s="16" t="s">
        <v>41</v>
      </c>
      <c r="B116" s="35">
        <v>14496.1</v>
      </c>
      <c r="C116" s="35">
        <v>14496.1</v>
      </c>
      <c r="D116" s="35">
        <v>12203.8</v>
      </c>
      <c r="E116" s="15">
        <f t="shared" si="4"/>
        <v>84.186781272204243</v>
      </c>
      <c r="F116" s="14">
        <f t="shared" si="5"/>
        <v>-2292.3000000000011</v>
      </c>
      <c r="G116" s="2"/>
      <c r="H116" s="2"/>
      <c r="I116" s="2"/>
      <c r="J116" s="2"/>
      <c r="K116" s="2"/>
      <c r="L116" s="2"/>
      <c r="M116" s="2"/>
      <c r="N116" s="2"/>
      <c r="O116" s="2"/>
      <c r="P116" s="2"/>
      <c r="Q116" s="2"/>
      <c r="R116" s="2"/>
      <c r="S116" s="2"/>
      <c r="T116" s="2"/>
      <c r="U116" s="2"/>
      <c r="V116" s="2"/>
      <c r="W116" s="2"/>
    </row>
    <row r="117" spans="1:23" ht="26.25" x14ac:dyDescent="0.2">
      <c r="A117" s="25" t="s">
        <v>42</v>
      </c>
      <c r="B117" s="26">
        <f>SUM(B104:B116)</f>
        <v>980309.2</v>
      </c>
      <c r="C117" s="26">
        <f>SUM(C104:C116)</f>
        <v>865078.6</v>
      </c>
      <c r="D117" s="26">
        <f>SUM(D104:D116)</f>
        <v>825603.80000000016</v>
      </c>
      <c r="E117" s="15">
        <f t="shared" si="4"/>
        <v>95.43685394598829</v>
      </c>
      <c r="F117" s="14">
        <f t="shared" si="5"/>
        <v>-39474.799999999814</v>
      </c>
      <c r="G117" s="2"/>
      <c r="H117" s="2"/>
      <c r="I117" s="2"/>
      <c r="J117" s="2"/>
      <c r="K117" s="2"/>
      <c r="L117" s="2"/>
      <c r="M117" s="2"/>
      <c r="N117" s="2"/>
      <c r="O117" s="2"/>
      <c r="P117" s="2"/>
      <c r="Q117" s="2"/>
      <c r="R117" s="2"/>
      <c r="S117" s="2"/>
      <c r="T117" s="2"/>
      <c r="U117" s="2"/>
      <c r="V117" s="2"/>
      <c r="W117" s="2"/>
    </row>
    <row r="118" spans="1:23" ht="37.15" customHeight="1" x14ac:dyDescent="0.2">
      <c r="A118" s="29" t="s">
        <v>43</v>
      </c>
      <c r="B118" s="30">
        <f>SUM(B102-B117)</f>
        <v>-6807.8599999998696</v>
      </c>
      <c r="C118" s="20">
        <f>SUM(C102-C117)</f>
        <v>61033.940000000061</v>
      </c>
      <c r="D118" s="20">
        <f>SUM(D102-D117)</f>
        <v>15138.699999999837</v>
      </c>
      <c r="E118" s="15">
        <f t="shared" si="4"/>
        <v>24.803740345125718</v>
      </c>
      <c r="F118" s="14">
        <f t="shared" si="5"/>
        <v>-45895.240000000224</v>
      </c>
      <c r="G118" s="2"/>
      <c r="H118" s="2"/>
      <c r="I118" s="2"/>
      <c r="J118" s="2"/>
      <c r="K118" s="2"/>
      <c r="L118" s="2"/>
      <c r="M118" s="2"/>
      <c r="N118" s="2"/>
      <c r="O118" s="2"/>
      <c r="P118" s="2"/>
      <c r="Q118" s="2"/>
      <c r="R118" s="2"/>
      <c r="S118" s="2"/>
      <c r="T118" s="2"/>
      <c r="U118" s="2"/>
      <c r="V118" s="2"/>
      <c r="W118" s="2"/>
    </row>
    <row r="119" spans="1:23" ht="39.6" customHeight="1" x14ac:dyDescent="0.2">
      <c r="A119" s="38" t="s">
        <v>50</v>
      </c>
      <c r="B119" s="38"/>
      <c r="C119" s="38"/>
      <c r="D119" s="38"/>
      <c r="E119" s="38"/>
      <c r="F119" s="38"/>
    </row>
    <row r="120" spans="1:23" ht="13.15" customHeight="1" x14ac:dyDescent="0.2">
      <c r="A120" s="5"/>
      <c r="B120" s="5"/>
      <c r="C120" s="5"/>
      <c r="D120" s="5"/>
      <c r="E120" s="5"/>
      <c r="F120" s="5"/>
    </row>
    <row r="121" spans="1:23" ht="13.15" customHeight="1" x14ac:dyDescent="0.2">
      <c r="A121" s="5"/>
      <c r="B121" s="5"/>
      <c r="C121" s="5"/>
      <c r="D121" s="5"/>
      <c r="E121" s="5"/>
      <c r="F121" s="5"/>
    </row>
    <row r="122" spans="1:23" ht="13.15" customHeight="1" x14ac:dyDescent="0.2">
      <c r="A122" s="5"/>
      <c r="B122" s="5"/>
      <c r="C122" s="5" t="s">
        <v>51</v>
      </c>
      <c r="D122" s="5" t="s">
        <v>51</v>
      </c>
      <c r="E122" s="5"/>
      <c r="F122" s="5"/>
    </row>
    <row r="123" spans="1:23" ht="23.25" x14ac:dyDescent="0.2">
      <c r="A123" s="5"/>
    </row>
  </sheetData>
  <autoFilter ref="A4:F119"/>
  <mergeCells count="2">
    <mergeCell ref="A1:F3"/>
    <mergeCell ref="A119:F119"/>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7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2022-11-10T11:17:53Z</cp:lastPrinted>
  <dcterms:created xsi:type="dcterms:W3CDTF">2010-11-24T10:07:58Z</dcterms:created>
  <dcterms:modified xsi:type="dcterms:W3CDTF">2022-11-10T11:17:55Z</dcterms:modified>
</cp:coreProperties>
</file>